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bookViews>
    <workbookView xWindow="0" yWindow="0" windowWidth="20490" windowHeight="7755" firstSheet="9" activeTab="14"/>
  </bookViews>
  <sheets>
    <sheet name="Φύλλο1" sheetId="1" r:id="rId1"/>
    <sheet name="Ερώτηση 1" sheetId="4" r:id="rId2"/>
    <sheet name="Ερώτηση 2" sheetId="7" r:id="rId3"/>
    <sheet name="Ερώτηση 3" sheetId="8" r:id="rId4"/>
    <sheet name="Ερώτηση 4" sheetId="9" r:id="rId5"/>
    <sheet name="Ερώτηση 5" sheetId="10" r:id="rId6"/>
    <sheet name="Ερώτηση 6" sheetId="11" r:id="rId7"/>
    <sheet name="Ερώτηση 7" sheetId="12" r:id="rId8"/>
    <sheet name="Ερώτηση 8" sheetId="13" r:id="rId9"/>
    <sheet name="Ερώτηση 9" sheetId="14" r:id="rId10"/>
    <sheet name="Ερώτηση 10" sheetId="15" r:id="rId11"/>
    <sheet name="Ερώτηση 11" sheetId="16" r:id="rId12"/>
    <sheet name="Ερώτηση 12" sheetId="17" r:id="rId13"/>
    <sheet name="Ερώτηση 13" sheetId="18" r:id="rId14"/>
    <sheet name="Ερώτηση 14" sheetId="19" r:id="rId15"/>
  </sheets>
  <definedNames>
    <definedName name="ΑΑ">Φύλλο1!$A$1</definedName>
    <definedName name="Β1">Φύλλο1!$B$1</definedName>
    <definedName name="Ερώτηση_2">Φύλλο1!$B$1</definedName>
    <definedName name="Ερώτηση1">Φύλλο1!$I$1</definedName>
    <definedName name="Ερώτηση10">Φύλλο1!$AB$1</definedName>
    <definedName name="Ερώτηση11">Φύλλο1!$AE$1</definedName>
    <definedName name="Ερώτηση12">Φύλλο1!$AF$1</definedName>
    <definedName name="Ερώτηση13">Φύλλο1!$AG$1</definedName>
    <definedName name="Ερώτηση14">Φύλλο1!$AJ$1</definedName>
    <definedName name="Ερώτηση2">Φύλλο1!$J$1</definedName>
    <definedName name="Ερώτηση3">Φύλλο1!$M$1</definedName>
    <definedName name="Ερώτηση4">Φύλλο1!$P$1</definedName>
    <definedName name="Ερώτηση5">Φύλλο1!$S$1</definedName>
    <definedName name="Ερώτηση6">Φύλλο1!$V$1</definedName>
    <definedName name="Ερώτηση7">Φύλλο1!$Y$1</definedName>
    <definedName name="Ερώτηση8">Φύλλο1!$Z$1</definedName>
    <definedName name="Ερώτηση9">Φύλλο1!$AA$1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9" l="1"/>
  <c r="E24" i="19" s="1"/>
  <c r="F24" i="19"/>
  <c r="H24" i="19"/>
  <c r="I24" i="19" s="1"/>
  <c r="J24" i="19"/>
  <c r="L24" i="19"/>
  <c r="M24" i="19" s="1"/>
  <c r="N24" i="19"/>
  <c r="P24" i="19"/>
  <c r="D25" i="19"/>
  <c r="E25" i="19" s="1"/>
  <c r="F25" i="19"/>
  <c r="H25" i="19"/>
  <c r="I25" i="19" s="1"/>
  <c r="J25" i="19"/>
  <c r="L25" i="19"/>
  <c r="M25" i="19" s="1"/>
  <c r="N25" i="19"/>
  <c r="P25" i="19"/>
  <c r="D26" i="19"/>
  <c r="E26" i="19" s="1"/>
  <c r="F26" i="19"/>
  <c r="H26" i="19"/>
  <c r="I26" i="19" s="1"/>
  <c r="J26" i="19"/>
  <c r="L26" i="19"/>
  <c r="M26" i="19" s="1"/>
  <c r="N26" i="19"/>
  <c r="P26" i="19"/>
  <c r="D27" i="19"/>
  <c r="E27" i="19" s="1"/>
  <c r="F27" i="19"/>
  <c r="H27" i="19"/>
  <c r="I27" i="19" s="1"/>
  <c r="J27" i="19"/>
  <c r="L27" i="19"/>
  <c r="M27" i="19" s="1"/>
  <c r="N27" i="19"/>
  <c r="P27" i="19"/>
  <c r="D28" i="19"/>
  <c r="E28" i="19" s="1"/>
  <c r="F28" i="19"/>
  <c r="H28" i="19"/>
  <c r="I28" i="19" s="1"/>
  <c r="J28" i="19"/>
  <c r="L28" i="19"/>
  <c r="M28" i="19" s="1"/>
  <c r="N28" i="19"/>
  <c r="P28" i="19"/>
  <c r="D29" i="19"/>
  <c r="E29" i="19" s="1"/>
  <c r="F29" i="19"/>
  <c r="H29" i="19"/>
  <c r="I29" i="19" s="1"/>
  <c r="J29" i="19"/>
  <c r="L29" i="19"/>
  <c r="M29" i="19" s="1"/>
  <c r="N29" i="19"/>
  <c r="P29" i="19"/>
  <c r="P23" i="19"/>
  <c r="N23" i="19"/>
  <c r="L23" i="19"/>
  <c r="L31" i="19" s="1"/>
  <c r="J23" i="19"/>
  <c r="H23" i="19"/>
  <c r="H31" i="19" s="1"/>
  <c r="F23" i="19"/>
  <c r="D23" i="19"/>
  <c r="D31" i="19" s="1"/>
  <c r="D7" i="19"/>
  <c r="F7" i="19"/>
  <c r="H7" i="19"/>
  <c r="I7" i="19" s="1"/>
  <c r="J7" i="19"/>
  <c r="L7" i="19"/>
  <c r="N7" i="19"/>
  <c r="P7" i="19"/>
  <c r="Q7" i="19" s="1"/>
  <c r="D8" i="19"/>
  <c r="E8" i="19" s="1"/>
  <c r="F8" i="19"/>
  <c r="H8" i="19"/>
  <c r="I8" i="19" s="1"/>
  <c r="J8" i="19"/>
  <c r="L8" i="19"/>
  <c r="N8" i="19"/>
  <c r="P8" i="19"/>
  <c r="Q8" i="19" s="1"/>
  <c r="D9" i="19"/>
  <c r="E9" i="19" s="1"/>
  <c r="F9" i="19"/>
  <c r="H9" i="19"/>
  <c r="I9" i="19" s="1"/>
  <c r="J9" i="19"/>
  <c r="L9" i="19"/>
  <c r="N9" i="19"/>
  <c r="P9" i="19"/>
  <c r="Q9" i="19" s="1"/>
  <c r="D10" i="19"/>
  <c r="E10" i="19" s="1"/>
  <c r="F10" i="19"/>
  <c r="H10" i="19"/>
  <c r="I10" i="19" s="1"/>
  <c r="J10" i="19"/>
  <c r="L10" i="19"/>
  <c r="N10" i="19"/>
  <c r="P10" i="19"/>
  <c r="Q10" i="19" s="1"/>
  <c r="D11" i="19"/>
  <c r="E11" i="19" s="1"/>
  <c r="F11" i="19"/>
  <c r="H11" i="19"/>
  <c r="I11" i="19" s="1"/>
  <c r="J11" i="19"/>
  <c r="L11" i="19"/>
  <c r="N11" i="19"/>
  <c r="P11" i="19"/>
  <c r="Q11" i="19" s="1"/>
  <c r="D12" i="19"/>
  <c r="E12" i="19" s="1"/>
  <c r="F12" i="19"/>
  <c r="H12" i="19"/>
  <c r="I12" i="19" s="1"/>
  <c r="J12" i="19"/>
  <c r="L12" i="19"/>
  <c r="N12" i="19"/>
  <c r="P12" i="19"/>
  <c r="Q12" i="19" s="1"/>
  <c r="P6" i="19"/>
  <c r="P14" i="19" s="1"/>
  <c r="N6" i="19"/>
  <c r="L6" i="19"/>
  <c r="J6" i="19"/>
  <c r="H6" i="19"/>
  <c r="H14" i="19" s="1"/>
  <c r="F6" i="19"/>
  <c r="D6" i="19"/>
  <c r="D14" i="19" s="1"/>
  <c r="E7" i="19" s="1"/>
  <c r="D24" i="18"/>
  <c r="E24" i="18" s="1"/>
  <c r="F24" i="18"/>
  <c r="H24" i="18"/>
  <c r="I24" i="18" s="1"/>
  <c r="J24" i="18"/>
  <c r="L24" i="18"/>
  <c r="N24" i="18"/>
  <c r="P24" i="18"/>
  <c r="Q24" i="18" s="1"/>
  <c r="D25" i="18"/>
  <c r="E25" i="18" s="1"/>
  <c r="F25" i="18"/>
  <c r="H25" i="18"/>
  <c r="I25" i="18" s="1"/>
  <c r="J25" i="18"/>
  <c r="L25" i="18"/>
  <c r="N25" i="18"/>
  <c r="P25" i="18"/>
  <c r="Q25" i="18" s="1"/>
  <c r="D26" i="18"/>
  <c r="E26" i="18" s="1"/>
  <c r="F26" i="18"/>
  <c r="H26" i="18"/>
  <c r="I26" i="18" s="1"/>
  <c r="J26" i="18"/>
  <c r="L26" i="18"/>
  <c r="N26" i="18"/>
  <c r="P26" i="18"/>
  <c r="Q26" i="18" s="1"/>
  <c r="D27" i="18"/>
  <c r="E27" i="18" s="1"/>
  <c r="F27" i="18"/>
  <c r="H27" i="18"/>
  <c r="I27" i="18" s="1"/>
  <c r="J27" i="18"/>
  <c r="L27" i="18"/>
  <c r="N27" i="18"/>
  <c r="P27" i="18"/>
  <c r="Q27" i="18" s="1"/>
  <c r="D28" i="18"/>
  <c r="E28" i="18" s="1"/>
  <c r="F28" i="18"/>
  <c r="H28" i="18"/>
  <c r="I28" i="18" s="1"/>
  <c r="J28" i="18"/>
  <c r="L28" i="18"/>
  <c r="N28" i="18"/>
  <c r="P28" i="18"/>
  <c r="Q28" i="18" s="1"/>
  <c r="D29" i="18"/>
  <c r="E29" i="18" s="1"/>
  <c r="F29" i="18"/>
  <c r="H29" i="18"/>
  <c r="I29" i="18" s="1"/>
  <c r="J29" i="18"/>
  <c r="L29" i="18"/>
  <c r="N29" i="18"/>
  <c r="P29" i="18"/>
  <c r="Q29" i="18" s="1"/>
  <c r="P23" i="18"/>
  <c r="P31" i="18" s="1"/>
  <c r="N23" i="18"/>
  <c r="L23" i="18"/>
  <c r="J23" i="18"/>
  <c r="H23" i="18"/>
  <c r="H31" i="18" s="1"/>
  <c r="F23" i="18"/>
  <c r="D23" i="18"/>
  <c r="D31" i="18" s="1"/>
  <c r="D7" i="18"/>
  <c r="E7" i="18" s="1"/>
  <c r="F7" i="18"/>
  <c r="H7" i="18"/>
  <c r="J7" i="18"/>
  <c r="L7" i="18"/>
  <c r="N7" i="18"/>
  <c r="P7" i="18"/>
  <c r="D8" i="18"/>
  <c r="E8" i="18" s="1"/>
  <c r="F8" i="18"/>
  <c r="H8" i="18"/>
  <c r="J8" i="18"/>
  <c r="L8" i="18"/>
  <c r="N8" i="18"/>
  <c r="P8" i="18"/>
  <c r="D9" i="18"/>
  <c r="E9" i="18" s="1"/>
  <c r="F9" i="18"/>
  <c r="H9" i="18"/>
  <c r="J9" i="18"/>
  <c r="L9" i="18"/>
  <c r="N9" i="18"/>
  <c r="P9" i="18"/>
  <c r="D10" i="18"/>
  <c r="E10" i="18" s="1"/>
  <c r="F10" i="18"/>
  <c r="H10" i="18"/>
  <c r="J10" i="18"/>
  <c r="L10" i="18"/>
  <c r="N10" i="18"/>
  <c r="P10" i="18"/>
  <c r="D11" i="18"/>
  <c r="E11" i="18" s="1"/>
  <c r="F11" i="18"/>
  <c r="H11" i="18"/>
  <c r="J11" i="18"/>
  <c r="L11" i="18"/>
  <c r="N11" i="18"/>
  <c r="P11" i="18"/>
  <c r="D12" i="18"/>
  <c r="E12" i="18" s="1"/>
  <c r="F12" i="18"/>
  <c r="H12" i="18"/>
  <c r="J12" i="18"/>
  <c r="L12" i="18"/>
  <c r="N12" i="18"/>
  <c r="P12" i="18"/>
  <c r="P6" i="18"/>
  <c r="N6" i="18"/>
  <c r="L6" i="18"/>
  <c r="J6" i="18"/>
  <c r="H6" i="18"/>
  <c r="F6" i="18"/>
  <c r="D6" i="18"/>
  <c r="D14" i="18" s="1"/>
  <c r="D7" i="17"/>
  <c r="F7" i="17"/>
  <c r="H7" i="17"/>
  <c r="J7" i="17"/>
  <c r="L7" i="17"/>
  <c r="N7" i="17"/>
  <c r="P7" i="17"/>
  <c r="D8" i="17"/>
  <c r="F8" i="17"/>
  <c r="H8" i="17"/>
  <c r="J8" i="17"/>
  <c r="L8" i="17"/>
  <c r="N8" i="17"/>
  <c r="P8" i="17"/>
  <c r="D9" i="17"/>
  <c r="F9" i="17"/>
  <c r="H9" i="17"/>
  <c r="J9" i="17"/>
  <c r="L9" i="17"/>
  <c r="N9" i="17"/>
  <c r="P9" i="17"/>
  <c r="D10" i="17"/>
  <c r="F10" i="17"/>
  <c r="H10" i="17"/>
  <c r="J10" i="17"/>
  <c r="L10" i="17"/>
  <c r="N10" i="17"/>
  <c r="P10" i="17"/>
  <c r="P6" i="17"/>
  <c r="N6" i="17"/>
  <c r="L6" i="17"/>
  <c r="J6" i="17"/>
  <c r="H6" i="17"/>
  <c r="F6" i="17"/>
  <c r="D6" i="17"/>
  <c r="D7" i="16"/>
  <c r="E7" i="16" s="1"/>
  <c r="F7" i="16"/>
  <c r="H7" i="16"/>
  <c r="I7" i="16" s="1"/>
  <c r="J7" i="16"/>
  <c r="L7" i="16"/>
  <c r="N7" i="16"/>
  <c r="P7" i="16"/>
  <c r="D8" i="16"/>
  <c r="E8" i="16" s="1"/>
  <c r="F8" i="16"/>
  <c r="H8" i="16"/>
  <c r="I8" i="16" s="1"/>
  <c r="J8" i="16"/>
  <c r="L8" i="16"/>
  <c r="N8" i="16"/>
  <c r="P8" i="16"/>
  <c r="D9" i="16"/>
  <c r="E9" i="16" s="1"/>
  <c r="F9" i="16"/>
  <c r="H9" i="16"/>
  <c r="I9" i="16" s="1"/>
  <c r="J9" i="16"/>
  <c r="L9" i="16"/>
  <c r="N9" i="16"/>
  <c r="P9" i="16"/>
  <c r="D10" i="16"/>
  <c r="E10" i="16" s="1"/>
  <c r="F10" i="16"/>
  <c r="H10" i="16"/>
  <c r="I10" i="16" s="1"/>
  <c r="J10" i="16"/>
  <c r="L10" i="16"/>
  <c r="N10" i="16"/>
  <c r="P10" i="16"/>
  <c r="D11" i="16"/>
  <c r="E11" i="16" s="1"/>
  <c r="F11" i="16"/>
  <c r="H11" i="16"/>
  <c r="I11" i="16" s="1"/>
  <c r="J11" i="16"/>
  <c r="L11" i="16"/>
  <c r="N11" i="16"/>
  <c r="P11" i="16"/>
  <c r="P6" i="16"/>
  <c r="N6" i="16"/>
  <c r="L6" i="16"/>
  <c r="J6" i="16"/>
  <c r="H6" i="16"/>
  <c r="H13" i="16" s="1"/>
  <c r="F6" i="16"/>
  <c r="D6" i="16"/>
  <c r="D13" i="16" s="1"/>
  <c r="D24" i="15"/>
  <c r="F24" i="15"/>
  <c r="H24" i="15"/>
  <c r="I24" i="15" s="1"/>
  <c r="J24" i="15"/>
  <c r="L24" i="15"/>
  <c r="M24" i="15" s="1"/>
  <c r="N24" i="15"/>
  <c r="P24" i="15"/>
  <c r="D25" i="15"/>
  <c r="F25" i="15"/>
  <c r="H25" i="15"/>
  <c r="I25" i="15" s="1"/>
  <c r="J25" i="15"/>
  <c r="L25" i="15"/>
  <c r="M25" i="15" s="1"/>
  <c r="N25" i="15"/>
  <c r="P25" i="15"/>
  <c r="D26" i="15"/>
  <c r="F26" i="15"/>
  <c r="H26" i="15"/>
  <c r="I26" i="15" s="1"/>
  <c r="J26" i="15"/>
  <c r="L26" i="15"/>
  <c r="M26" i="15" s="1"/>
  <c r="N26" i="15"/>
  <c r="P26" i="15"/>
  <c r="D27" i="15"/>
  <c r="F27" i="15"/>
  <c r="H27" i="15"/>
  <c r="I27" i="15" s="1"/>
  <c r="J27" i="15"/>
  <c r="L27" i="15"/>
  <c r="M27" i="15" s="1"/>
  <c r="N27" i="15"/>
  <c r="P27" i="15"/>
  <c r="D28" i="15"/>
  <c r="F28" i="15"/>
  <c r="H28" i="15"/>
  <c r="I28" i="15" s="1"/>
  <c r="J28" i="15"/>
  <c r="L28" i="15"/>
  <c r="M28" i="15" s="1"/>
  <c r="N28" i="15"/>
  <c r="P28" i="15"/>
  <c r="D29" i="15"/>
  <c r="F29" i="15"/>
  <c r="H29" i="15"/>
  <c r="I29" i="15" s="1"/>
  <c r="J29" i="15"/>
  <c r="L29" i="15"/>
  <c r="M29" i="15" s="1"/>
  <c r="N29" i="15"/>
  <c r="P29" i="15"/>
  <c r="P23" i="15"/>
  <c r="N23" i="15"/>
  <c r="L23" i="15"/>
  <c r="L31" i="15" s="1"/>
  <c r="J23" i="15"/>
  <c r="H23" i="15"/>
  <c r="H31" i="15" s="1"/>
  <c r="F23" i="15"/>
  <c r="D23" i="15"/>
  <c r="D7" i="15"/>
  <c r="F7" i="15"/>
  <c r="H7" i="15"/>
  <c r="I7" i="15" s="1"/>
  <c r="J7" i="15"/>
  <c r="L7" i="15"/>
  <c r="N7" i="15"/>
  <c r="P7" i="15"/>
  <c r="Q7" i="15" s="1"/>
  <c r="D8" i="15"/>
  <c r="F8" i="15"/>
  <c r="H8" i="15"/>
  <c r="I8" i="15" s="1"/>
  <c r="J8" i="15"/>
  <c r="L8" i="15"/>
  <c r="N8" i="15"/>
  <c r="P8" i="15"/>
  <c r="Q8" i="15" s="1"/>
  <c r="D9" i="15"/>
  <c r="F9" i="15"/>
  <c r="H9" i="15"/>
  <c r="I9" i="15" s="1"/>
  <c r="J9" i="15"/>
  <c r="L9" i="15"/>
  <c r="N9" i="15"/>
  <c r="P9" i="15"/>
  <c r="Q9" i="15" s="1"/>
  <c r="D10" i="15"/>
  <c r="F10" i="15"/>
  <c r="H10" i="15"/>
  <c r="I10" i="15" s="1"/>
  <c r="J10" i="15"/>
  <c r="L10" i="15"/>
  <c r="N10" i="15"/>
  <c r="P10" i="15"/>
  <c r="Q10" i="15" s="1"/>
  <c r="D11" i="15"/>
  <c r="F11" i="15"/>
  <c r="H11" i="15"/>
  <c r="I11" i="15" s="1"/>
  <c r="J11" i="15"/>
  <c r="L11" i="15"/>
  <c r="N11" i="15"/>
  <c r="P11" i="15"/>
  <c r="Q11" i="15" s="1"/>
  <c r="D12" i="15"/>
  <c r="F12" i="15"/>
  <c r="H12" i="15"/>
  <c r="I12" i="15" s="1"/>
  <c r="J12" i="15"/>
  <c r="L12" i="15"/>
  <c r="N12" i="15"/>
  <c r="P12" i="15"/>
  <c r="Q12" i="15" s="1"/>
  <c r="P6" i="15"/>
  <c r="P14" i="15" s="1"/>
  <c r="N6" i="15"/>
  <c r="L6" i="15"/>
  <c r="J6" i="15"/>
  <c r="H6" i="15"/>
  <c r="H14" i="15" s="1"/>
  <c r="F6" i="15"/>
  <c r="D6" i="15"/>
  <c r="D7" i="14"/>
  <c r="F7" i="14"/>
  <c r="H7" i="14"/>
  <c r="J7" i="14"/>
  <c r="L7" i="14"/>
  <c r="N7" i="14"/>
  <c r="P7" i="14"/>
  <c r="D8" i="14"/>
  <c r="F8" i="14"/>
  <c r="H8" i="14"/>
  <c r="J8" i="14"/>
  <c r="L8" i="14"/>
  <c r="N8" i="14"/>
  <c r="P8" i="14"/>
  <c r="D9" i="14"/>
  <c r="F9" i="14"/>
  <c r="H9" i="14"/>
  <c r="J9" i="14"/>
  <c r="L9" i="14"/>
  <c r="N9" i="14"/>
  <c r="P9" i="14"/>
  <c r="D10" i="14"/>
  <c r="F10" i="14"/>
  <c r="H10" i="14"/>
  <c r="J10" i="14"/>
  <c r="L10" i="14"/>
  <c r="N10" i="14"/>
  <c r="P10" i="14"/>
  <c r="D11" i="14"/>
  <c r="F11" i="14"/>
  <c r="H11" i="14"/>
  <c r="J11" i="14"/>
  <c r="L11" i="14"/>
  <c r="N11" i="14"/>
  <c r="P11" i="14"/>
  <c r="D12" i="14"/>
  <c r="F12" i="14"/>
  <c r="H12" i="14"/>
  <c r="J12" i="14"/>
  <c r="L12" i="14"/>
  <c r="N12" i="14"/>
  <c r="P12" i="14"/>
  <c r="D13" i="14"/>
  <c r="F13" i="14"/>
  <c r="H13" i="14"/>
  <c r="J13" i="14"/>
  <c r="L13" i="14"/>
  <c r="N13" i="14"/>
  <c r="P13" i="14"/>
  <c r="D14" i="14"/>
  <c r="F14" i="14"/>
  <c r="H14" i="14"/>
  <c r="J14" i="14"/>
  <c r="L14" i="14"/>
  <c r="N14" i="14"/>
  <c r="P14" i="14"/>
  <c r="D15" i="14"/>
  <c r="F15" i="14"/>
  <c r="H15" i="14"/>
  <c r="J15" i="14"/>
  <c r="L15" i="14"/>
  <c r="N15" i="14"/>
  <c r="P15" i="14"/>
  <c r="D16" i="14"/>
  <c r="F16" i="14"/>
  <c r="H16" i="14"/>
  <c r="J16" i="14"/>
  <c r="L16" i="14"/>
  <c r="N16" i="14"/>
  <c r="P16" i="14"/>
  <c r="D17" i="14"/>
  <c r="F17" i="14"/>
  <c r="H17" i="14"/>
  <c r="J17" i="14"/>
  <c r="L17" i="14"/>
  <c r="N17" i="14"/>
  <c r="P17" i="14"/>
  <c r="D18" i="14"/>
  <c r="F18" i="14"/>
  <c r="H18" i="14"/>
  <c r="J18" i="14"/>
  <c r="L18" i="14"/>
  <c r="N18" i="14"/>
  <c r="P18" i="14"/>
  <c r="D19" i="14"/>
  <c r="F19" i="14"/>
  <c r="H19" i="14"/>
  <c r="J19" i="14"/>
  <c r="L19" i="14"/>
  <c r="N19" i="14"/>
  <c r="P19" i="14"/>
  <c r="P6" i="14"/>
  <c r="N6" i="14"/>
  <c r="L6" i="14"/>
  <c r="J6" i="14"/>
  <c r="H6" i="14"/>
  <c r="F6" i="14"/>
  <c r="D6" i="14"/>
  <c r="D7" i="13"/>
  <c r="F7" i="13"/>
  <c r="H7" i="13"/>
  <c r="I7" i="13" s="1"/>
  <c r="J7" i="13"/>
  <c r="L7" i="13"/>
  <c r="N7" i="13"/>
  <c r="P7" i="13"/>
  <c r="Q7" i="13" s="1"/>
  <c r="D8" i="13"/>
  <c r="F8" i="13"/>
  <c r="H8" i="13"/>
  <c r="I8" i="13" s="1"/>
  <c r="J8" i="13"/>
  <c r="L8" i="13"/>
  <c r="N8" i="13"/>
  <c r="P8" i="13"/>
  <c r="Q8" i="13" s="1"/>
  <c r="D9" i="13"/>
  <c r="F9" i="13"/>
  <c r="H9" i="13"/>
  <c r="I9" i="13" s="1"/>
  <c r="J9" i="13"/>
  <c r="L9" i="13"/>
  <c r="N9" i="13"/>
  <c r="P9" i="13"/>
  <c r="Q9" i="13" s="1"/>
  <c r="D10" i="13"/>
  <c r="F10" i="13"/>
  <c r="H10" i="13"/>
  <c r="I10" i="13" s="1"/>
  <c r="J10" i="13"/>
  <c r="L10" i="13"/>
  <c r="N10" i="13"/>
  <c r="P10" i="13"/>
  <c r="Q10" i="13" s="1"/>
  <c r="D11" i="13"/>
  <c r="F11" i="13"/>
  <c r="H11" i="13"/>
  <c r="I11" i="13" s="1"/>
  <c r="J11" i="13"/>
  <c r="L11" i="13"/>
  <c r="N11" i="13"/>
  <c r="P11" i="13"/>
  <c r="Q11" i="13" s="1"/>
  <c r="P6" i="13"/>
  <c r="P13" i="13" s="1"/>
  <c r="N6" i="13"/>
  <c r="L6" i="13"/>
  <c r="J6" i="13"/>
  <c r="H6" i="13"/>
  <c r="H13" i="13" s="1"/>
  <c r="F6" i="13"/>
  <c r="D6" i="13"/>
  <c r="D7" i="12"/>
  <c r="F7" i="12"/>
  <c r="H7" i="12"/>
  <c r="J7" i="12"/>
  <c r="L7" i="12"/>
  <c r="N7" i="12"/>
  <c r="P7" i="12"/>
  <c r="D8" i="12"/>
  <c r="F8" i="12"/>
  <c r="H8" i="12"/>
  <c r="J8" i="12"/>
  <c r="L8" i="12"/>
  <c r="N8" i="12"/>
  <c r="P8" i="12"/>
  <c r="D9" i="12"/>
  <c r="F9" i="12"/>
  <c r="H9" i="12"/>
  <c r="J9" i="12"/>
  <c r="L9" i="12"/>
  <c r="N9" i="12"/>
  <c r="P9" i="12"/>
  <c r="D10" i="12"/>
  <c r="F10" i="12"/>
  <c r="H10" i="12"/>
  <c r="J10" i="12"/>
  <c r="L10" i="12"/>
  <c r="N10" i="12"/>
  <c r="P10" i="12"/>
  <c r="D11" i="12"/>
  <c r="F11" i="12"/>
  <c r="H11" i="12"/>
  <c r="J11" i="12"/>
  <c r="L11" i="12"/>
  <c r="N11" i="12"/>
  <c r="P11" i="12"/>
  <c r="D12" i="12"/>
  <c r="F12" i="12"/>
  <c r="H12" i="12"/>
  <c r="J12" i="12"/>
  <c r="L12" i="12"/>
  <c r="N12" i="12"/>
  <c r="P12" i="12"/>
  <c r="D13" i="12"/>
  <c r="F13" i="12"/>
  <c r="H13" i="12"/>
  <c r="J13" i="12"/>
  <c r="L13" i="12"/>
  <c r="N13" i="12"/>
  <c r="P13" i="12"/>
  <c r="D14" i="12"/>
  <c r="F14" i="12"/>
  <c r="H14" i="12"/>
  <c r="J14" i="12"/>
  <c r="L14" i="12"/>
  <c r="N14" i="12"/>
  <c r="P14" i="12"/>
  <c r="D15" i="12"/>
  <c r="F15" i="12"/>
  <c r="H15" i="12"/>
  <c r="J15" i="12"/>
  <c r="L15" i="12"/>
  <c r="N15" i="12"/>
  <c r="P15" i="12"/>
  <c r="D16" i="12"/>
  <c r="F16" i="12"/>
  <c r="H16" i="12"/>
  <c r="J16" i="12"/>
  <c r="L16" i="12"/>
  <c r="N16" i="12"/>
  <c r="P16" i="12"/>
  <c r="D17" i="12"/>
  <c r="F17" i="12"/>
  <c r="H17" i="12"/>
  <c r="J17" i="12"/>
  <c r="L17" i="12"/>
  <c r="N17" i="12"/>
  <c r="P17" i="12"/>
  <c r="D18" i="12"/>
  <c r="F18" i="12"/>
  <c r="H18" i="12"/>
  <c r="J18" i="12"/>
  <c r="L18" i="12"/>
  <c r="N18" i="12"/>
  <c r="P18" i="12"/>
  <c r="D19" i="12"/>
  <c r="F19" i="12"/>
  <c r="H19" i="12"/>
  <c r="J19" i="12"/>
  <c r="L19" i="12"/>
  <c r="N19" i="12"/>
  <c r="P19" i="12"/>
  <c r="D20" i="12"/>
  <c r="F20" i="12"/>
  <c r="H20" i="12"/>
  <c r="J20" i="12"/>
  <c r="L20" i="12"/>
  <c r="N20" i="12"/>
  <c r="P20" i="12"/>
  <c r="D21" i="12"/>
  <c r="F21" i="12"/>
  <c r="H21" i="12"/>
  <c r="J21" i="12"/>
  <c r="L21" i="12"/>
  <c r="N21" i="12"/>
  <c r="P21" i="12"/>
  <c r="D22" i="12"/>
  <c r="F22" i="12"/>
  <c r="H22" i="12"/>
  <c r="J22" i="12"/>
  <c r="L22" i="12"/>
  <c r="N22" i="12"/>
  <c r="P22" i="12"/>
  <c r="D23" i="12"/>
  <c r="F23" i="12"/>
  <c r="H23" i="12"/>
  <c r="J23" i="12"/>
  <c r="L23" i="12"/>
  <c r="N23" i="12"/>
  <c r="P23" i="12"/>
  <c r="D24" i="12"/>
  <c r="F24" i="12"/>
  <c r="H24" i="12"/>
  <c r="J24" i="12"/>
  <c r="L24" i="12"/>
  <c r="N24" i="12"/>
  <c r="P24" i="12"/>
  <c r="D25" i="12"/>
  <c r="F25" i="12"/>
  <c r="H25" i="12"/>
  <c r="J25" i="12"/>
  <c r="L25" i="12"/>
  <c r="N25" i="12"/>
  <c r="P25" i="12"/>
  <c r="D26" i="12"/>
  <c r="F26" i="12"/>
  <c r="H26" i="12"/>
  <c r="J26" i="12"/>
  <c r="L26" i="12"/>
  <c r="N26" i="12"/>
  <c r="P26" i="12"/>
  <c r="D27" i="12"/>
  <c r="F27" i="12"/>
  <c r="H27" i="12"/>
  <c r="J27" i="12"/>
  <c r="L27" i="12"/>
  <c r="N27" i="12"/>
  <c r="P27" i="12"/>
  <c r="D28" i="12"/>
  <c r="F28" i="12"/>
  <c r="H28" i="12"/>
  <c r="J28" i="12"/>
  <c r="L28" i="12"/>
  <c r="N28" i="12"/>
  <c r="P28" i="12"/>
  <c r="D29" i="12"/>
  <c r="F29" i="12"/>
  <c r="H29" i="12"/>
  <c r="J29" i="12"/>
  <c r="L29" i="12"/>
  <c r="N29" i="12"/>
  <c r="P29" i="12"/>
  <c r="P6" i="12"/>
  <c r="N6" i="12"/>
  <c r="L6" i="12"/>
  <c r="J6" i="12"/>
  <c r="H6" i="12"/>
  <c r="F6" i="12"/>
  <c r="D6" i="12"/>
  <c r="D39" i="11"/>
  <c r="F39" i="11"/>
  <c r="H39" i="11"/>
  <c r="J39" i="11"/>
  <c r="L39" i="11"/>
  <c r="N39" i="11"/>
  <c r="P39" i="11"/>
  <c r="D40" i="11"/>
  <c r="F40" i="11"/>
  <c r="H40" i="11"/>
  <c r="J40" i="11"/>
  <c r="L40" i="11"/>
  <c r="N40" i="11"/>
  <c r="P40" i="11"/>
  <c r="D41" i="11"/>
  <c r="F41" i="11"/>
  <c r="H41" i="11"/>
  <c r="J41" i="11"/>
  <c r="L41" i="11"/>
  <c r="N41" i="11"/>
  <c r="P41" i="11"/>
  <c r="D42" i="11"/>
  <c r="F42" i="11"/>
  <c r="H42" i="11"/>
  <c r="J42" i="11"/>
  <c r="L42" i="11"/>
  <c r="N42" i="11"/>
  <c r="P42" i="11"/>
  <c r="D43" i="11"/>
  <c r="F43" i="11"/>
  <c r="H43" i="11"/>
  <c r="J43" i="11"/>
  <c r="L43" i="11"/>
  <c r="N43" i="11"/>
  <c r="P43" i="11"/>
  <c r="D44" i="11"/>
  <c r="F44" i="11"/>
  <c r="H44" i="11"/>
  <c r="J44" i="11"/>
  <c r="L44" i="11"/>
  <c r="N44" i="11"/>
  <c r="P44" i="11"/>
  <c r="D45" i="11"/>
  <c r="F45" i="11"/>
  <c r="H45" i="11"/>
  <c r="J45" i="11"/>
  <c r="L45" i="11"/>
  <c r="N45" i="11"/>
  <c r="P45" i="11"/>
  <c r="D46" i="11"/>
  <c r="F46" i="11"/>
  <c r="H46" i="11"/>
  <c r="J46" i="11"/>
  <c r="L46" i="11"/>
  <c r="N46" i="11"/>
  <c r="P46" i="11"/>
  <c r="D47" i="11"/>
  <c r="F47" i="11"/>
  <c r="H47" i="11"/>
  <c r="J47" i="11"/>
  <c r="L47" i="11"/>
  <c r="N47" i="11"/>
  <c r="P47" i="11"/>
  <c r="D48" i="11"/>
  <c r="F48" i="11"/>
  <c r="H48" i="11"/>
  <c r="J48" i="11"/>
  <c r="L48" i="11"/>
  <c r="N48" i="11"/>
  <c r="P48" i="11"/>
  <c r="D49" i="11"/>
  <c r="F49" i="11"/>
  <c r="H49" i="11"/>
  <c r="J49" i="11"/>
  <c r="L49" i="11"/>
  <c r="N49" i="11"/>
  <c r="P49" i="11"/>
  <c r="D50" i="11"/>
  <c r="F50" i="11"/>
  <c r="H50" i="11"/>
  <c r="J50" i="11"/>
  <c r="L50" i="11"/>
  <c r="N50" i="11"/>
  <c r="P50" i="11"/>
  <c r="D51" i="11"/>
  <c r="F51" i="11"/>
  <c r="H51" i="11"/>
  <c r="J51" i="11"/>
  <c r="L51" i="11"/>
  <c r="N51" i="11"/>
  <c r="P51" i="11"/>
  <c r="D52" i="11"/>
  <c r="F52" i="11"/>
  <c r="H52" i="11"/>
  <c r="J52" i="11"/>
  <c r="L52" i="11"/>
  <c r="N52" i="11"/>
  <c r="P52" i="11"/>
  <c r="D53" i="11"/>
  <c r="F53" i="11"/>
  <c r="H53" i="11"/>
  <c r="J53" i="11"/>
  <c r="L53" i="11"/>
  <c r="N53" i="11"/>
  <c r="P53" i="11"/>
  <c r="D54" i="11"/>
  <c r="F54" i="11"/>
  <c r="H54" i="11"/>
  <c r="J54" i="11"/>
  <c r="L54" i="11"/>
  <c r="N54" i="11"/>
  <c r="P54" i="11"/>
  <c r="D55" i="11"/>
  <c r="F55" i="11"/>
  <c r="H55" i="11"/>
  <c r="J55" i="11"/>
  <c r="L55" i="11"/>
  <c r="N55" i="11"/>
  <c r="P55" i="11"/>
  <c r="D56" i="11"/>
  <c r="F56" i="11"/>
  <c r="H56" i="11"/>
  <c r="J56" i="11"/>
  <c r="L56" i="11"/>
  <c r="N56" i="11"/>
  <c r="P56" i="11"/>
  <c r="D57" i="11"/>
  <c r="F57" i="11"/>
  <c r="H57" i="11"/>
  <c r="J57" i="11"/>
  <c r="L57" i="11"/>
  <c r="N57" i="11"/>
  <c r="P57" i="11"/>
  <c r="D58" i="11"/>
  <c r="F58" i="11"/>
  <c r="H58" i="11"/>
  <c r="J58" i="11"/>
  <c r="L58" i="11"/>
  <c r="N58" i="11"/>
  <c r="P58" i="11"/>
  <c r="D59" i="11"/>
  <c r="F59" i="11"/>
  <c r="H59" i="11"/>
  <c r="J59" i="11"/>
  <c r="L59" i="11"/>
  <c r="N59" i="11"/>
  <c r="P59" i="11"/>
  <c r="P38" i="11"/>
  <c r="N38" i="11"/>
  <c r="L38" i="11"/>
  <c r="J38" i="11"/>
  <c r="H38" i="11"/>
  <c r="F38" i="11"/>
  <c r="D38" i="11"/>
  <c r="D7" i="11"/>
  <c r="F7" i="11"/>
  <c r="H7" i="11"/>
  <c r="J7" i="11"/>
  <c r="L7" i="11"/>
  <c r="N7" i="11"/>
  <c r="P7" i="11"/>
  <c r="D8" i="11"/>
  <c r="F8" i="11"/>
  <c r="H8" i="11"/>
  <c r="J8" i="11"/>
  <c r="L8" i="11"/>
  <c r="N8" i="11"/>
  <c r="P8" i="11"/>
  <c r="D9" i="11"/>
  <c r="F9" i="11"/>
  <c r="H9" i="11"/>
  <c r="J9" i="11"/>
  <c r="L9" i="11"/>
  <c r="N9" i="11"/>
  <c r="P9" i="11"/>
  <c r="D10" i="11"/>
  <c r="F10" i="11"/>
  <c r="H10" i="11"/>
  <c r="J10" i="11"/>
  <c r="L10" i="11"/>
  <c r="N10" i="11"/>
  <c r="P10" i="11"/>
  <c r="D11" i="11"/>
  <c r="F11" i="11"/>
  <c r="H11" i="11"/>
  <c r="J11" i="11"/>
  <c r="L11" i="11"/>
  <c r="N11" i="11"/>
  <c r="P11" i="11"/>
  <c r="D12" i="11"/>
  <c r="F12" i="11"/>
  <c r="H12" i="11"/>
  <c r="J12" i="11"/>
  <c r="L12" i="11"/>
  <c r="N12" i="11"/>
  <c r="P12" i="11"/>
  <c r="D13" i="11"/>
  <c r="F13" i="11"/>
  <c r="H13" i="11"/>
  <c r="J13" i="11"/>
  <c r="L13" i="11"/>
  <c r="N13" i="11"/>
  <c r="P13" i="11"/>
  <c r="D14" i="11"/>
  <c r="F14" i="11"/>
  <c r="H14" i="11"/>
  <c r="J14" i="11"/>
  <c r="L14" i="11"/>
  <c r="N14" i="11"/>
  <c r="P14" i="11"/>
  <c r="D15" i="11"/>
  <c r="F15" i="11"/>
  <c r="H15" i="11"/>
  <c r="J15" i="11"/>
  <c r="L15" i="11"/>
  <c r="N15" i="11"/>
  <c r="P15" i="11"/>
  <c r="D16" i="11"/>
  <c r="F16" i="11"/>
  <c r="H16" i="11"/>
  <c r="J16" i="11"/>
  <c r="L16" i="11"/>
  <c r="N16" i="11"/>
  <c r="P16" i="11"/>
  <c r="D17" i="11"/>
  <c r="F17" i="11"/>
  <c r="H17" i="11"/>
  <c r="J17" i="11"/>
  <c r="L17" i="11"/>
  <c r="N17" i="11"/>
  <c r="P17" i="11"/>
  <c r="D18" i="11"/>
  <c r="F18" i="11"/>
  <c r="H18" i="11"/>
  <c r="J18" i="11"/>
  <c r="L18" i="11"/>
  <c r="N18" i="11"/>
  <c r="P18" i="11"/>
  <c r="D19" i="11"/>
  <c r="F19" i="11"/>
  <c r="H19" i="11"/>
  <c r="J19" i="11"/>
  <c r="L19" i="11"/>
  <c r="N19" i="11"/>
  <c r="P19" i="11"/>
  <c r="D20" i="11"/>
  <c r="F20" i="11"/>
  <c r="H20" i="11"/>
  <c r="J20" i="11"/>
  <c r="L20" i="11"/>
  <c r="N20" i="11"/>
  <c r="P20" i="11"/>
  <c r="D21" i="11"/>
  <c r="F21" i="11"/>
  <c r="H21" i="11"/>
  <c r="J21" i="11"/>
  <c r="L21" i="11"/>
  <c r="N21" i="11"/>
  <c r="P21" i="11"/>
  <c r="D22" i="11"/>
  <c r="F22" i="11"/>
  <c r="H22" i="11"/>
  <c r="J22" i="11"/>
  <c r="L22" i="11"/>
  <c r="N22" i="11"/>
  <c r="P22" i="11"/>
  <c r="D23" i="11"/>
  <c r="F23" i="11"/>
  <c r="H23" i="11"/>
  <c r="J23" i="11"/>
  <c r="L23" i="11"/>
  <c r="N23" i="11"/>
  <c r="P23" i="11"/>
  <c r="D24" i="11"/>
  <c r="F24" i="11"/>
  <c r="H24" i="11"/>
  <c r="J24" i="11"/>
  <c r="L24" i="11"/>
  <c r="N24" i="11"/>
  <c r="P24" i="11"/>
  <c r="D25" i="11"/>
  <c r="F25" i="11"/>
  <c r="H25" i="11"/>
  <c r="J25" i="11"/>
  <c r="L25" i="11"/>
  <c r="N25" i="11"/>
  <c r="P25" i="11"/>
  <c r="D26" i="11"/>
  <c r="F26" i="11"/>
  <c r="H26" i="11"/>
  <c r="J26" i="11"/>
  <c r="L26" i="11"/>
  <c r="N26" i="11"/>
  <c r="P26" i="11"/>
  <c r="D27" i="11"/>
  <c r="F27" i="11"/>
  <c r="H27" i="11"/>
  <c r="J27" i="11"/>
  <c r="L27" i="11"/>
  <c r="N27" i="11"/>
  <c r="P27" i="11"/>
  <c r="P6" i="11"/>
  <c r="N6" i="11"/>
  <c r="L6" i="11"/>
  <c r="J6" i="11"/>
  <c r="H6" i="11"/>
  <c r="F6" i="11"/>
  <c r="D6" i="11"/>
  <c r="D29" i="10"/>
  <c r="E29" i="10" s="1"/>
  <c r="F29" i="10"/>
  <c r="H29" i="10"/>
  <c r="J29" i="10"/>
  <c r="L29" i="10"/>
  <c r="N29" i="10"/>
  <c r="P29" i="10"/>
  <c r="D30" i="10"/>
  <c r="E30" i="10" s="1"/>
  <c r="F30" i="10"/>
  <c r="H30" i="10"/>
  <c r="J30" i="10"/>
  <c r="L30" i="10"/>
  <c r="N30" i="10"/>
  <c r="P30" i="10"/>
  <c r="D31" i="10"/>
  <c r="E31" i="10" s="1"/>
  <c r="F31" i="10"/>
  <c r="H31" i="10"/>
  <c r="J31" i="10"/>
  <c r="L31" i="10"/>
  <c r="N31" i="10"/>
  <c r="P31" i="10"/>
  <c r="D32" i="10"/>
  <c r="E32" i="10" s="1"/>
  <c r="F32" i="10"/>
  <c r="H32" i="10"/>
  <c r="J32" i="10"/>
  <c r="L32" i="10"/>
  <c r="N32" i="10"/>
  <c r="P32" i="10"/>
  <c r="D33" i="10"/>
  <c r="E33" i="10" s="1"/>
  <c r="F33" i="10"/>
  <c r="H33" i="10"/>
  <c r="J33" i="10"/>
  <c r="L33" i="10"/>
  <c r="N33" i="10"/>
  <c r="P33" i="10"/>
  <c r="D34" i="10"/>
  <c r="E34" i="10" s="1"/>
  <c r="F34" i="10"/>
  <c r="H34" i="10"/>
  <c r="J34" i="10"/>
  <c r="L34" i="10"/>
  <c r="N34" i="10"/>
  <c r="P34" i="10"/>
  <c r="D35" i="10"/>
  <c r="E35" i="10" s="1"/>
  <c r="F35" i="10"/>
  <c r="H35" i="10"/>
  <c r="J35" i="10"/>
  <c r="L35" i="10"/>
  <c r="N35" i="10"/>
  <c r="P35" i="10"/>
  <c r="D36" i="10"/>
  <c r="E36" i="10" s="1"/>
  <c r="F36" i="10"/>
  <c r="H36" i="10"/>
  <c r="J36" i="10"/>
  <c r="L36" i="10"/>
  <c r="N36" i="10"/>
  <c r="P36" i="10"/>
  <c r="D37" i="10"/>
  <c r="E37" i="10" s="1"/>
  <c r="F37" i="10"/>
  <c r="H37" i="10"/>
  <c r="J37" i="10"/>
  <c r="L37" i="10"/>
  <c r="N37" i="10"/>
  <c r="P37" i="10"/>
  <c r="D38" i="10"/>
  <c r="E38" i="10" s="1"/>
  <c r="F38" i="10"/>
  <c r="H38" i="10"/>
  <c r="J38" i="10"/>
  <c r="L38" i="10"/>
  <c r="N38" i="10"/>
  <c r="P38" i="10"/>
  <c r="D39" i="10"/>
  <c r="E39" i="10" s="1"/>
  <c r="F39" i="10"/>
  <c r="H39" i="10"/>
  <c r="J39" i="10"/>
  <c r="L39" i="10"/>
  <c r="N39" i="10"/>
  <c r="P39" i="10"/>
  <c r="P28" i="10"/>
  <c r="N28" i="10"/>
  <c r="L28" i="10"/>
  <c r="J28" i="10"/>
  <c r="H28" i="10"/>
  <c r="F28" i="10"/>
  <c r="D28" i="10"/>
  <c r="D41" i="10" s="1"/>
  <c r="D7" i="10"/>
  <c r="F7" i="10"/>
  <c r="H7" i="10"/>
  <c r="I7" i="10" s="1"/>
  <c r="J7" i="10"/>
  <c r="L7" i="10"/>
  <c r="N7" i="10"/>
  <c r="P7" i="10"/>
  <c r="D8" i="10"/>
  <c r="F8" i="10"/>
  <c r="H8" i="10"/>
  <c r="I8" i="10" s="1"/>
  <c r="J8" i="10"/>
  <c r="L8" i="10"/>
  <c r="N8" i="10"/>
  <c r="P8" i="10"/>
  <c r="D9" i="10"/>
  <c r="F9" i="10"/>
  <c r="H9" i="10"/>
  <c r="I9" i="10" s="1"/>
  <c r="J9" i="10"/>
  <c r="L9" i="10"/>
  <c r="N9" i="10"/>
  <c r="P9" i="10"/>
  <c r="D10" i="10"/>
  <c r="F10" i="10"/>
  <c r="H10" i="10"/>
  <c r="I10" i="10" s="1"/>
  <c r="J10" i="10"/>
  <c r="L10" i="10"/>
  <c r="N10" i="10"/>
  <c r="P10" i="10"/>
  <c r="D11" i="10"/>
  <c r="F11" i="10"/>
  <c r="H11" i="10"/>
  <c r="I11" i="10" s="1"/>
  <c r="J11" i="10"/>
  <c r="L11" i="10"/>
  <c r="N11" i="10"/>
  <c r="P11" i="10"/>
  <c r="D12" i="10"/>
  <c r="F12" i="10"/>
  <c r="H12" i="10"/>
  <c r="I12" i="10" s="1"/>
  <c r="J12" i="10"/>
  <c r="L12" i="10"/>
  <c r="N12" i="10"/>
  <c r="P12" i="10"/>
  <c r="D13" i="10"/>
  <c r="F13" i="10"/>
  <c r="H13" i="10"/>
  <c r="I13" i="10" s="1"/>
  <c r="J13" i="10"/>
  <c r="L13" i="10"/>
  <c r="N13" i="10"/>
  <c r="P13" i="10"/>
  <c r="D14" i="10"/>
  <c r="F14" i="10"/>
  <c r="H14" i="10"/>
  <c r="I14" i="10" s="1"/>
  <c r="J14" i="10"/>
  <c r="L14" i="10"/>
  <c r="N14" i="10"/>
  <c r="P14" i="10"/>
  <c r="D15" i="10"/>
  <c r="F15" i="10"/>
  <c r="H15" i="10"/>
  <c r="I15" i="10" s="1"/>
  <c r="J15" i="10"/>
  <c r="L15" i="10"/>
  <c r="N15" i="10"/>
  <c r="P15" i="10"/>
  <c r="D16" i="10"/>
  <c r="F16" i="10"/>
  <c r="H16" i="10"/>
  <c r="I16" i="10" s="1"/>
  <c r="J16" i="10"/>
  <c r="L16" i="10"/>
  <c r="N16" i="10"/>
  <c r="P16" i="10"/>
  <c r="D17" i="10"/>
  <c r="F17" i="10"/>
  <c r="H17" i="10"/>
  <c r="I17" i="10" s="1"/>
  <c r="J17" i="10"/>
  <c r="L17" i="10"/>
  <c r="N17" i="10"/>
  <c r="P17" i="10"/>
  <c r="P6" i="10"/>
  <c r="N6" i="10"/>
  <c r="L6" i="10"/>
  <c r="J6" i="10"/>
  <c r="H6" i="10"/>
  <c r="H19" i="10" s="1"/>
  <c r="F6" i="10"/>
  <c r="D6" i="10"/>
  <c r="D26" i="9"/>
  <c r="E26" i="9" s="1"/>
  <c r="F26" i="9"/>
  <c r="H26" i="9"/>
  <c r="I26" i="9" s="1"/>
  <c r="J26" i="9"/>
  <c r="L26" i="9"/>
  <c r="N26" i="9"/>
  <c r="P26" i="9"/>
  <c r="D27" i="9"/>
  <c r="E27" i="9" s="1"/>
  <c r="F27" i="9"/>
  <c r="H27" i="9"/>
  <c r="I27" i="9" s="1"/>
  <c r="J27" i="9"/>
  <c r="L27" i="9"/>
  <c r="N27" i="9"/>
  <c r="P27" i="9"/>
  <c r="D28" i="9"/>
  <c r="E28" i="9" s="1"/>
  <c r="F28" i="9"/>
  <c r="H28" i="9"/>
  <c r="I28" i="9" s="1"/>
  <c r="J28" i="9"/>
  <c r="L28" i="9"/>
  <c r="N28" i="9"/>
  <c r="P28" i="9"/>
  <c r="D29" i="9"/>
  <c r="E29" i="9" s="1"/>
  <c r="F29" i="9"/>
  <c r="H29" i="9"/>
  <c r="I29" i="9" s="1"/>
  <c r="J29" i="9"/>
  <c r="L29" i="9"/>
  <c r="N29" i="9"/>
  <c r="P29" i="9"/>
  <c r="D30" i="9"/>
  <c r="E30" i="9" s="1"/>
  <c r="F30" i="9"/>
  <c r="H30" i="9"/>
  <c r="I30" i="9" s="1"/>
  <c r="J30" i="9"/>
  <c r="L30" i="9"/>
  <c r="N30" i="9"/>
  <c r="P30" i="9"/>
  <c r="D31" i="9"/>
  <c r="E31" i="9" s="1"/>
  <c r="F31" i="9"/>
  <c r="H31" i="9"/>
  <c r="I31" i="9" s="1"/>
  <c r="J31" i="9"/>
  <c r="L31" i="9"/>
  <c r="N31" i="9"/>
  <c r="P31" i="9"/>
  <c r="D32" i="9"/>
  <c r="E32" i="9" s="1"/>
  <c r="F32" i="9"/>
  <c r="H32" i="9"/>
  <c r="I32" i="9" s="1"/>
  <c r="J32" i="9"/>
  <c r="L32" i="9"/>
  <c r="N32" i="9"/>
  <c r="P32" i="9"/>
  <c r="D33" i="9"/>
  <c r="E33" i="9" s="1"/>
  <c r="F33" i="9"/>
  <c r="H33" i="9"/>
  <c r="I33" i="9" s="1"/>
  <c r="J33" i="9"/>
  <c r="L33" i="9"/>
  <c r="N33" i="9"/>
  <c r="P33" i="9"/>
  <c r="P25" i="9"/>
  <c r="N25" i="9"/>
  <c r="L25" i="9"/>
  <c r="J25" i="9"/>
  <c r="H25" i="9"/>
  <c r="H35" i="9" s="1"/>
  <c r="F25" i="9"/>
  <c r="D25" i="9"/>
  <c r="D35" i="9" s="1"/>
  <c r="D7" i="9"/>
  <c r="E7" i="9" s="1"/>
  <c r="F7" i="9"/>
  <c r="H7" i="9"/>
  <c r="I7" i="9" s="1"/>
  <c r="J7" i="9"/>
  <c r="L7" i="9"/>
  <c r="M7" i="9" s="1"/>
  <c r="N7" i="9"/>
  <c r="P7" i="9"/>
  <c r="Q7" i="9" s="1"/>
  <c r="D8" i="9"/>
  <c r="E8" i="9" s="1"/>
  <c r="F8" i="9"/>
  <c r="H8" i="9"/>
  <c r="I8" i="9" s="1"/>
  <c r="J8" i="9"/>
  <c r="L8" i="9"/>
  <c r="M8" i="9" s="1"/>
  <c r="N8" i="9"/>
  <c r="P8" i="9"/>
  <c r="Q8" i="9" s="1"/>
  <c r="D9" i="9"/>
  <c r="E9" i="9" s="1"/>
  <c r="F9" i="9"/>
  <c r="H9" i="9"/>
  <c r="I9" i="9" s="1"/>
  <c r="J9" i="9"/>
  <c r="L9" i="9"/>
  <c r="M9" i="9" s="1"/>
  <c r="N9" i="9"/>
  <c r="P9" i="9"/>
  <c r="Q9" i="9" s="1"/>
  <c r="D10" i="9"/>
  <c r="E10" i="9" s="1"/>
  <c r="F10" i="9"/>
  <c r="H10" i="9"/>
  <c r="I10" i="9" s="1"/>
  <c r="J10" i="9"/>
  <c r="L10" i="9"/>
  <c r="M10" i="9" s="1"/>
  <c r="N10" i="9"/>
  <c r="P10" i="9"/>
  <c r="Q10" i="9" s="1"/>
  <c r="D11" i="9"/>
  <c r="E11" i="9" s="1"/>
  <c r="F11" i="9"/>
  <c r="H11" i="9"/>
  <c r="I11" i="9" s="1"/>
  <c r="J11" i="9"/>
  <c r="L11" i="9"/>
  <c r="M11" i="9" s="1"/>
  <c r="N11" i="9"/>
  <c r="P11" i="9"/>
  <c r="Q11" i="9" s="1"/>
  <c r="D12" i="9"/>
  <c r="E12" i="9" s="1"/>
  <c r="F12" i="9"/>
  <c r="H12" i="9"/>
  <c r="I12" i="9" s="1"/>
  <c r="J12" i="9"/>
  <c r="L12" i="9"/>
  <c r="M12" i="9" s="1"/>
  <c r="N12" i="9"/>
  <c r="P12" i="9"/>
  <c r="Q12" i="9" s="1"/>
  <c r="D13" i="9"/>
  <c r="E13" i="9" s="1"/>
  <c r="F13" i="9"/>
  <c r="H13" i="9"/>
  <c r="I13" i="9" s="1"/>
  <c r="J13" i="9"/>
  <c r="L13" i="9"/>
  <c r="M13" i="9" s="1"/>
  <c r="N13" i="9"/>
  <c r="P13" i="9"/>
  <c r="Q13" i="9" s="1"/>
  <c r="D14" i="9"/>
  <c r="E14" i="9" s="1"/>
  <c r="F14" i="9"/>
  <c r="H14" i="9"/>
  <c r="I14" i="9" s="1"/>
  <c r="J14" i="9"/>
  <c r="L14" i="9"/>
  <c r="M14" i="9" s="1"/>
  <c r="N14" i="9"/>
  <c r="P14" i="9"/>
  <c r="Q14" i="9" s="1"/>
  <c r="P6" i="9"/>
  <c r="P16" i="9" s="1"/>
  <c r="N6" i="9"/>
  <c r="L6" i="9"/>
  <c r="L16" i="9" s="1"/>
  <c r="J6" i="9"/>
  <c r="H6" i="9"/>
  <c r="H16" i="9" s="1"/>
  <c r="F6" i="9"/>
  <c r="D6" i="9"/>
  <c r="D16" i="9" s="1"/>
  <c r="D23" i="8"/>
  <c r="E23" i="8" s="1"/>
  <c r="F23" i="8"/>
  <c r="H23" i="8"/>
  <c r="I23" i="8" s="1"/>
  <c r="J23" i="8"/>
  <c r="L23" i="8"/>
  <c r="M23" i="8" s="1"/>
  <c r="N23" i="8"/>
  <c r="P23" i="8"/>
  <c r="D24" i="8"/>
  <c r="E24" i="8" s="1"/>
  <c r="F24" i="8"/>
  <c r="H24" i="8"/>
  <c r="I24" i="8" s="1"/>
  <c r="J24" i="8"/>
  <c r="L24" i="8"/>
  <c r="M24" i="8" s="1"/>
  <c r="N24" i="8"/>
  <c r="P24" i="8"/>
  <c r="D25" i="8"/>
  <c r="E25" i="8" s="1"/>
  <c r="F25" i="8"/>
  <c r="H25" i="8"/>
  <c r="I25" i="8" s="1"/>
  <c r="J25" i="8"/>
  <c r="L25" i="8"/>
  <c r="M25" i="8" s="1"/>
  <c r="N25" i="8"/>
  <c r="P25" i="8"/>
  <c r="D26" i="8"/>
  <c r="E26" i="8" s="1"/>
  <c r="F26" i="8"/>
  <c r="H26" i="8"/>
  <c r="I26" i="8" s="1"/>
  <c r="J26" i="8"/>
  <c r="L26" i="8"/>
  <c r="M26" i="8" s="1"/>
  <c r="N26" i="8"/>
  <c r="P26" i="8"/>
  <c r="D27" i="8"/>
  <c r="E27" i="8" s="1"/>
  <c r="F27" i="8"/>
  <c r="H27" i="8"/>
  <c r="I27" i="8" s="1"/>
  <c r="J27" i="8"/>
  <c r="L27" i="8"/>
  <c r="M27" i="8" s="1"/>
  <c r="N27" i="8"/>
  <c r="P27" i="8"/>
  <c r="P22" i="8"/>
  <c r="N22" i="8"/>
  <c r="L22" i="8"/>
  <c r="L29" i="8" s="1"/>
  <c r="J22" i="8"/>
  <c r="H22" i="8"/>
  <c r="H29" i="8" s="1"/>
  <c r="F22" i="8"/>
  <c r="D22" i="8"/>
  <c r="D29" i="8" s="1"/>
  <c r="D7" i="8"/>
  <c r="F7" i="8"/>
  <c r="H7" i="8"/>
  <c r="J7" i="8"/>
  <c r="L7" i="8"/>
  <c r="N7" i="8"/>
  <c r="P7" i="8"/>
  <c r="D8" i="8"/>
  <c r="F8" i="8"/>
  <c r="H8" i="8"/>
  <c r="J8" i="8"/>
  <c r="L8" i="8"/>
  <c r="N8" i="8"/>
  <c r="P8" i="8"/>
  <c r="D9" i="8"/>
  <c r="F9" i="8"/>
  <c r="H9" i="8"/>
  <c r="J9" i="8"/>
  <c r="L9" i="8"/>
  <c r="N9" i="8"/>
  <c r="P9" i="8"/>
  <c r="D10" i="8"/>
  <c r="F10" i="8"/>
  <c r="H10" i="8"/>
  <c r="J10" i="8"/>
  <c r="L10" i="8"/>
  <c r="N10" i="8"/>
  <c r="P10" i="8"/>
  <c r="D11" i="8"/>
  <c r="F11" i="8"/>
  <c r="H11" i="8"/>
  <c r="J11" i="8"/>
  <c r="L11" i="8"/>
  <c r="N11" i="8"/>
  <c r="P11" i="8"/>
  <c r="P6" i="8"/>
  <c r="N6" i="8"/>
  <c r="L6" i="8"/>
  <c r="L13" i="8" s="1"/>
  <c r="J6" i="8"/>
  <c r="H6" i="8"/>
  <c r="H13" i="8" s="1"/>
  <c r="F6" i="8"/>
  <c r="D6" i="8"/>
  <c r="D13" i="8" s="1"/>
  <c r="E7" i="8" s="1"/>
  <c r="N34" i="7"/>
  <c r="P34" i="7"/>
  <c r="N35" i="7"/>
  <c r="P35" i="7"/>
  <c r="N36" i="7"/>
  <c r="P36" i="7"/>
  <c r="N37" i="7"/>
  <c r="P37" i="7"/>
  <c r="N38" i="7"/>
  <c r="P38" i="7"/>
  <c r="N39" i="7"/>
  <c r="P39" i="7"/>
  <c r="N40" i="7"/>
  <c r="P40" i="7"/>
  <c r="N41" i="7"/>
  <c r="P41" i="7"/>
  <c r="N42" i="7"/>
  <c r="P42" i="7"/>
  <c r="N43" i="7"/>
  <c r="P43" i="7"/>
  <c r="N44" i="7"/>
  <c r="P44" i="7"/>
  <c r="N45" i="7"/>
  <c r="P45" i="7"/>
  <c r="N46" i="7"/>
  <c r="P46" i="7"/>
  <c r="N47" i="7"/>
  <c r="P47" i="7"/>
  <c r="N48" i="7"/>
  <c r="P48" i="7"/>
  <c r="N49" i="7"/>
  <c r="P49" i="7"/>
  <c r="P33" i="7"/>
  <c r="N33" i="7"/>
  <c r="J51" i="7"/>
  <c r="J34" i="7"/>
  <c r="L34" i="7"/>
  <c r="J35" i="7"/>
  <c r="L35" i="7"/>
  <c r="J36" i="7"/>
  <c r="L36" i="7"/>
  <c r="J37" i="7"/>
  <c r="L37" i="7"/>
  <c r="J38" i="7"/>
  <c r="L38" i="7"/>
  <c r="J39" i="7"/>
  <c r="L39" i="7"/>
  <c r="J40" i="7"/>
  <c r="L40" i="7"/>
  <c r="J41" i="7"/>
  <c r="L41" i="7"/>
  <c r="J42" i="7"/>
  <c r="L42" i="7"/>
  <c r="J43" i="7"/>
  <c r="L43" i="7"/>
  <c r="J44" i="7"/>
  <c r="L44" i="7"/>
  <c r="J45" i="7"/>
  <c r="L45" i="7"/>
  <c r="J46" i="7"/>
  <c r="L46" i="7"/>
  <c r="J47" i="7"/>
  <c r="L47" i="7"/>
  <c r="J48" i="7"/>
  <c r="L48" i="7"/>
  <c r="J49" i="7"/>
  <c r="L49" i="7"/>
  <c r="L33" i="7"/>
  <c r="J33" i="7"/>
  <c r="F34" i="7"/>
  <c r="H34" i="7"/>
  <c r="F35" i="7"/>
  <c r="H35" i="7"/>
  <c r="F36" i="7"/>
  <c r="H36" i="7"/>
  <c r="F37" i="7"/>
  <c r="H37" i="7"/>
  <c r="F38" i="7"/>
  <c r="H38" i="7"/>
  <c r="F39" i="7"/>
  <c r="H39" i="7"/>
  <c r="F40" i="7"/>
  <c r="H40" i="7"/>
  <c r="F41" i="7"/>
  <c r="H41" i="7"/>
  <c r="F42" i="7"/>
  <c r="H42" i="7"/>
  <c r="F43" i="7"/>
  <c r="H43" i="7"/>
  <c r="F44" i="7"/>
  <c r="H44" i="7"/>
  <c r="F45" i="7"/>
  <c r="H45" i="7"/>
  <c r="F46" i="7"/>
  <c r="H46" i="7"/>
  <c r="F47" i="7"/>
  <c r="H47" i="7"/>
  <c r="F48" i="7"/>
  <c r="H48" i="7"/>
  <c r="F49" i="7"/>
  <c r="H49" i="7"/>
  <c r="H33" i="7"/>
  <c r="F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33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6" i="7"/>
  <c r="N7" i="4"/>
  <c r="P7" i="4"/>
  <c r="N8" i="4"/>
  <c r="P8" i="4"/>
  <c r="N9" i="4"/>
  <c r="P9" i="4"/>
  <c r="N10" i="4"/>
  <c r="P10" i="4"/>
  <c r="N11" i="4"/>
  <c r="P11" i="4"/>
  <c r="N12" i="4"/>
  <c r="P12" i="4"/>
  <c r="N13" i="4"/>
  <c r="P13" i="4"/>
  <c r="N14" i="4"/>
  <c r="P14" i="4"/>
  <c r="N15" i="4"/>
  <c r="P15" i="4"/>
  <c r="N16" i="4"/>
  <c r="P16" i="4"/>
  <c r="N17" i="4"/>
  <c r="P17" i="4"/>
  <c r="N18" i="4"/>
  <c r="P18" i="4"/>
  <c r="P6" i="4"/>
  <c r="N6" i="4"/>
  <c r="J7" i="4"/>
  <c r="L7" i="4"/>
  <c r="J8" i="4"/>
  <c r="L8" i="4"/>
  <c r="J9" i="4"/>
  <c r="L9" i="4"/>
  <c r="J10" i="4"/>
  <c r="L10" i="4"/>
  <c r="J11" i="4"/>
  <c r="L11" i="4"/>
  <c r="J12" i="4"/>
  <c r="L12" i="4"/>
  <c r="J13" i="4"/>
  <c r="L13" i="4"/>
  <c r="J14" i="4"/>
  <c r="L14" i="4"/>
  <c r="J15" i="4"/>
  <c r="L15" i="4"/>
  <c r="J16" i="4"/>
  <c r="L16" i="4"/>
  <c r="J17" i="4"/>
  <c r="L17" i="4"/>
  <c r="J18" i="4"/>
  <c r="L18" i="4"/>
  <c r="L6" i="4"/>
  <c r="J6" i="4"/>
  <c r="F7" i="4"/>
  <c r="H7" i="4"/>
  <c r="F8" i="4"/>
  <c r="H8" i="4"/>
  <c r="F9" i="4"/>
  <c r="H9" i="4"/>
  <c r="F10" i="4"/>
  <c r="H10" i="4"/>
  <c r="F11" i="4"/>
  <c r="H11" i="4"/>
  <c r="F12" i="4"/>
  <c r="H12" i="4"/>
  <c r="F13" i="4"/>
  <c r="H13" i="4"/>
  <c r="F14" i="4"/>
  <c r="H14" i="4"/>
  <c r="F15" i="4"/>
  <c r="H15" i="4"/>
  <c r="F16" i="4"/>
  <c r="H16" i="4"/>
  <c r="F17" i="4"/>
  <c r="H17" i="4"/>
  <c r="F18" i="4"/>
  <c r="H18" i="4"/>
  <c r="H6" i="4"/>
  <c r="F6" i="4"/>
  <c r="D7" i="4"/>
  <c r="D8" i="4"/>
  <c r="D9" i="4"/>
  <c r="D10" i="4"/>
  <c r="D11" i="4"/>
  <c r="D12" i="4"/>
  <c r="D13" i="4"/>
  <c r="D14" i="4"/>
  <c r="D15" i="4"/>
  <c r="D16" i="4"/>
  <c r="D17" i="4"/>
  <c r="D18" i="4"/>
  <c r="D6" i="4"/>
  <c r="F31" i="19" l="1"/>
  <c r="G27" i="19" s="1"/>
  <c r="N31" i="19"/>
  <c r="O28" i="19" s="1"/>
  <c r="P31" i="19"/>
  <c r="Q27" i="19" s="1"/>
  <c r="K9" i="19"/>
  <c r="M11" i="19"/>
  <c r="M7" i="19"/>
  <c r="J14" i="19"/>
  <c r="K10" i="19" s="1"/>
  <c r="L14" i="19"/>
  <c r="M12" i="19" s="1"/>
  <c r="F14" i="19"/>
  <c r="G10" i="19" s="1"/>
  <c r="N14" i="19"/>
  <c r="O12" i="19" s="1"/>
  <c r="I6" i="19"/>
  <c r="E6" i="19"/>
  <c r="Q6" i="19"/>
  <c r="M6" i="19"/>
  <c r="E23" i="19"/>
  <c r="I23" i="19"/>
  <c r="M23" i="19"/>
  <c r="J31" i="19"/>
  <c r="K28" i="19" s="1"/>
  <c r="K6" i="19"/>
  <c r="G23" i="19"/>
  <c r="O23" i="19"/>
  <c r="L31" i="18"/>
  <c r="M27" i="18" s="1"/>
  <c r="F31" i="18"/>
  <c r="G24" i="18" s="1"/>
  <c r="N31" i="18"/>
  <c r="O26" i="18" s="1"/>
  <c r="M7" i="18"/>
  <c r="J14" i="18"/>
  <c r="K12" i="18" s="1"/>
  <c r="L14" i="18"/>
  <c r="M12" i="18" s="1"/>
  <c r="F14" i="18"/>
  <c r="G10" i="18" s="1"/>
  <c r="H14" i="18"/>
  <c r="I7" i="18" s="1"/>
  <c r="P14" i="18"/>
  <c r="Q11" i="18" s="1"/>
  <c r="N14" i="18"/>
  <c r="O9" i="18" s="1"/>
  <c r="G6" i="18"/>
  <c r="I6" i="18"/>
  <c r="E6" i="18"/>
  <c r="Q6" i="18"/>
  <c r="M6" i="18"/>
  <c r="E23" i="18"/>
  <c r="I23" i="18"/>
  <c r="M23" i="18"/>
  <c r="Q23" i="18"/>
  <c r="J31" i="18"/>
  <c r="K28" i="18" s="1"/>
  <c r="K6" i="18"/>
  <c r="G23" i="18"/>
  <c r="O23" i="18"/>
  <c r="J12" i="17"/>
  <c r="K10" i="17" s="1"/>
  <c r="F12" i="17"/>
  <c r="G10" i="17" s="1"/>
  <c r="N12" i="17"/>
  <c r="O10" i="17" s="1"/>
  <c r="H12" i="17"/>
  <c r="I10" i="17" s="1"/>
  <c r="P12" i="17"/>
  <c r="Q6" i="17" s="1"/>
  <c r="G6" i="17"/>
  <c r="K6" i="17"/>
  <c r="D12" i="17"/>
  <c r="E8" i="17" s="1"/>
  <c r="L12" i="17"/>
  <c r="M10" i="17" s="1"/>
  <c r="G7" i="16"/>
  <c r="G8" i="16"/>
  <c r="F13" i="16"/>
  <c r="G10" i="16" s="1"/>
  <c r="N13" i="16"/>
  <c r="O11" i="16" s="1"/>
  <c r="P13" i="16"/>
  <c r="Q8" i="16" s="1"/>
  <c r="J13" i="16"/>
  <c r="K11" i="16" s="1"/>
  <c r="G6" i="16"/>
  <c r="L13" i="16"/>
  <c r="M8" i="16" s="1"/>
  <c r="O6" i="16"/>
  <c r="I6" i="16"/>
  <c r="E6" i="16"/>
  <c r="Q6" i="16"/>
  <c r="K6" i="16"/>
  <c r="G24" i="15"/>
  <c r="G29" i="15"/>
  <c r="Q26" i="15"/>
  <c r="O25" i="15"/>
  <c r="P31" i="15"/>
  <c r="Q29" i="15" s="1"/>
  <c r="E10" i="15"/>
  <c r="E11" i="15"/>
  <c r="E7" i="15"/>
  <c r="J14" i="15"/>
  <c r="K7" i="15" s="1"/>
  <c r="D14" i="15"/>
  <c r="E8" i="15" s="1"/>
  <c r="L14" i="15"/>
  <c r="M12" i="15" s="1"/>
  <c r="N14" i="15"/>
  <c r="O11" i="15" s="1"/>
  <c r="I6" i="15"/>
  <c r="Q6" i="15"/>
  <c r="F14" i="15"/>
  <c r="G7" i="15" s="1"/>
  <c r="F31" i="15"/>
  <c r="G26" i="15" s="1"/>
  <c r="N31" i="15"/>
  <c r="O28" i="15" s="1"/>
  <c r="D31" i="15"/>
  <c r="E24" i="15" s="1"/>
  <c r="I23" i="15"/>
  <c r="M23" i="15"/>
  <c r="Q23" i="15"/>
  <c r="J31" i="15"/>
  <c r="K23" i="15" s="1"/>
  <c r="G23" i="15"/>
  <c r="Q8" i="14"/>
  <c r="E7" i="14"/>
  <c r="N21" i="14"/>
  <c r="O8" i="14" s="1"/>
  <c r="P21" i="14"/>
  <c r="Q10" i="14" s="1"/>
  <c r="F21" i="14"/>
  <c r="G13" i="14" s="1"/>
  <c r="H21" i="14"/>
  <c r="I13" i="14" s="1"/>
  <c r="J21" i="14"/>
  <c r="K15" i="14" s="1"/>
  <c r="K6" i="14"/>
  <c r="O6" i="14"/>
  <c r="D21" i="14"/>
  <c r="E9" i="14" s="1"/>
  <c r="L21" i="14"/>
  <c r="M6" i="14" s="1"/>
  <c r="I6" i="14"/>
  <c r="Q6" i="14"/>
  <c r="M11" i="13"/>
  <c r="G8" i="13"/>
  <c r="M7" i="13"/>
  <c r="F13" i="13"/>
  <c r="G11" i="13" s="1"/>
  <c r="N13" i="13"/>
  <c r="O7" i="13" s="1"/>
  <c r="D13" i="13"/>
  <c r="E8" i="13" s="1"/>
  <c r="L13" i="13"/>
  <c r="M9" i="13" s="1"/>
  <c r="I6" i="13"/>
  <c r="M6" i="13"/>
  <c r="Q6" i="13"/>
  <c r="J13" i="13"/>
  <c r="K11" i="13" s="1"/>
  <c r="G6" i="13"/>
  <c r="O6" i="13"/>
  <c r="D31" i="12"/>
  <c r="E8" i="12" s="1"/>
  <c r="L31" i="12"/>
  <c r="M19" i="12" s="1"/>
  <c r="N31" i="12"/>
  <c r="O17" i="12" s="1"/>
  <c r="J31" i="12"/>
  <c r="K7" i="12" s="1"/>
  <c r="F31" i="12"/>
  <c r="G7" i="12" s="1"/>
  <c r="H31" i="12"/>
  <c r="I22" i="12" s="1"/>
  <c r="P31" i="12"/>
  <c r="Q6" i="12" s="1"/>
  <c r="M6" i="12"/>
  <c r="Q45" i="11"/>
  <c r="O40" i="11"/>
  <c r="H61" i="11"/>
  <c r="I40" i="11" s="1"/>
  <c r="P61" i="11"/>
  <c r="Q47" i="11" s="1"/>
  <c r="N29" i="11"/>
  <c r="O19" i="11" s="1"/>
  <c r="D61" i="11"/>
  <c r="E40" i="11" s="1"/>
  <c r="L61" i="11"/>
  <c r="M45" i="11" s="1"/>
  <c r="F61" i="11"/>
  <c r="G39" i="11" s="1"/>
  <c r="N61" i="11"/>
  <c r="O39" i="11" s="1"/>
  <c r="H29" i="11"/>
  <c r="I18" i="11" s="1"/>
  <c r="P29" i="11"/>
  <c r="Q22" i="11" s="1"/>
  <c r="F29" i="11"/>
  <c r="G7" i="11" s="1"/>
  <c r="J29" i="11"/>
  <c r="K27" i="11" s="1"/>
  <c r="D29" i="11"/>
  <c r="E16" i="11" s="1"/>
  <c r="L29" i="11"/>
  <c r="M20" i="11" s="1"/>
  <c r="E6" i="11"/>
  <c r="I6" i="11"/>
  <c r="M6" i="11"/>
  <c r="E38" i="11"/>
  <c r="Q38" i="11"/>
  <c r="J61" i="11"/>
  <c r="K39" i="11" s="1"/>
  <c r="G38" i="11"/>
  <c r="O38" i="11"/>
  <c r="M39" i="10"/>
  <c r="Q33" i="10"/>
  <c r="M31" i="10"/>
  <c r="I36" i="10"/>
  <c r="G31" i="10"/>
  <c r="I38" i="10"/>
  <c r="K35" i="10"/>
  <c r="G33" i="10"/>
  <c r="I30" i="10"/>
  <c r="M38" i="10"/>
  <c r="Q32" i="10"/>
  <c r="Q35" i="10"/>
  <c r="M33" i="10"/>
  <c r="F41" i="10"/>
  <c r="G39" i="10" s="1"/>
  <c r="N41" i="10"/>
  <c r="O37" i="10" s="1"/>
  <c r="L41" i="10"/>
  <c r="M32" i="10" s="1"/>
  <c r="H41" i="10"/>
  <c r="I33" i="10" s="1"/>
  <c r="P41" i="10"/>
  <c r="Q34" i="10" s="1"/>
  <c r="N19" i="10"/>
  <c r="O17" i="10" s="1"/>
  <c r="D19" i="10"/>
  <c r="E8" i="10" s="1"/>
  <c r="J19" i="10"/>
  <c r="K7" i="10" s="1"/>
  <c r="F19" i="10"/>
  <c r="G7" i="10" s="1"/>
  <c r="O6" i="10"/>
  <c r="P19" i="10"/>
  <c r="Q11" i="10" s="1"/>
  <c r="L19" i="10"/>
  <c r="M12" i="10" s="1"/>
  <c r="I6" i="10"/>
  <c r="E6" i="10"/>
  <c r="Q6" i="10"/>
  <c r="M6" i="10"/>
  <c r="E28" i="10"/>
  <c r="I28" i="10"/>
  <c r="M28" i="10"/>
  <c r="Q28" i="10"/>
  <c r="J41" i="10"/>
  <c r="K38" i="10" s="1"/>
  <c r="K6" i="10"/>
  <c r="G28" i="10"/>
  <c r="F35" i="9"/>
  <c r="G29" i="9" s="1"/>
  <c r="N35" i="9"/>
  <c r="O26" i="9" s="1"/>
  <c r="L35" i="9"/>
  <c r="M27" i="9" s="1"/>
  <c r="P35" i="9"/>
  <c r="Q33" i="9" s="1"/>
  <c r="J16" i="9"/>
  <c r="K12" i="9" s="1"/>
  <c r="F16" i="9"/>
  <c r="G9" i="9" s="1"/>
  <c r="N16" i="9"/>
  <c r="O13" i="9" s="1"/>
  <c r="K6" i="9"/>
  <c r="G6" i="9"/>
  <c r="M6" i="9"/>
  <c r="I6" i="9"/>
  <c r="E6" i="9"/>
  <c r="Q6" i="9"/>
  <c r="E25" i="9"/>
  <c r="I25" i="9"/>
  <c r="M25" i="9"/>
  <c r="Q25" i="9"/>
  <c r="J35" i="9"/>
  <c r="K30" i="9" s="1"/>
  <c r="G25" i="9"/>
  <c r="O25" i="9"/>
  <c r="P29" i="8"/>
  <c r="Q26" i="8" s="1"/>
  <c r="F29" i="8"/>
  <c r="G25" i="8" s="1"/>
  <c r="N29" i="8"/>
  <c r="O25" i="8" s="1"/>
  <c r="I10" i="8"/>
  <c r="M8" i="8"/>
  <c r="E8" i="8"/>
  <c r="I11" i="8"/>
  <c r="M9" i="8"/>
  <c r="E9" i="8"/>
  <c r="I7" i="8"/>
  <c r="M10" i="8"/>
  <c r="E10" i="8"/>
  <c r="I8" i="8"/>
  <c r="M11" i="8"/>
  <c r="E11" i="8"/>
  <c r="I9" i="8"/>
  <c r="M7" i="8"/>
  <c r="G8" i="8"/>
  <c r="P13" i="8"/>
  <c r="Q9" i="8" s="1"/>
  <c r="F13" i="8"/>
  <c r="G7" i="8" s="1"/>
  <c r="N13" i="8"/>
  <c r="O8" i="8" s="1"/>
  <c r="J13" i="8"/>
  <c r="K11" i="8" s="1"/>
  <c r="O6" i="8"/>
  <c r="G6" i="8"/>
  <c r="E6" i="8"/>
  <c r="Q6" i="8"/>
  <c r="M6" i="8"/>
  <c r="I6" i="8"/>
  <c r="E22" i="8"/>
  <c r="I22" i="8"/>
  <c r="M22" i="8"/>
  <c r="Q22" i="8"/>
  <c r="J29" i="8"/>
  <c r="K27" i="8" s="1"/>
  <c r="K6" i="8"/>
  <c r="G22" i="8"/>
  <c r="O22" i="8"/>
  <c r="N51" i="7"/>
  <c r="O33" i="7" s="1"/>
  <c r="P51" i="7"/>
  <c r="Q33" i="7" s="1"/>
  <c r="L51" i="7"/>
  <c r="M33" i="7" s="1"/>
  <c r="F51" i="7"/>
  <c r="G33" i="7" s="1"/>
  <c r="H51" i="7"/>
  <c r="I33" i="7" s="1"/>
  <c r="D51" i="7"/>
  <c r="K33" i="7"/>
  <c r="N24" i="7"/>
  <c r="F24" i="7"/>
  <c r="H24" i="7"/>
  <c r="P24" i="7"/>
  <c r="D24" i="7"/>
  <c r="L24" i="7"/>
  <c r="I6" i="7"/>
  <c r="M6" i="7"/>
  <c r="J24" i="7"/>
  <c r="K6" i="7" s="1"/>
  <c r="G6" i="7"/>
  <c r="O6" i="7"/>
  <c r="J20" i="4"/>
  <c r="K13" i="4" s="1"/>
  <c r="L20" i="4"/>
  <c r="M15" i="4" s="1"/>
  <c r="D20" i="4"/>
  <c r="N20" i="4"/>
  <c r="O18" i="4" s="1"/>
  <c r="F20" i="4"/>
  <c r="G16" i="4" s="1"/>
  <c r="H20" i="4"/>
  <c r="I18" i="4" s="1"/>
  <c r="P20" i="4"/>
  <c r="Q12" i="4" s="1"/>
  <c r="G25" i="19" l="1"/>
  <c r="G29" i="19"/>
  <c r="Q25" i="19"/>
  <c r="Q29" i="19"/>
  <c r="O27" i="19"/>
  <c r="G26" i="19"/>
  <c r="O25" i="19"/>
  <c r="O29" i="19"/>
  <c r="K26" i="19"/>
  <c r="Q24" i="19"/>
  <c r="Q28" i="19"/>
  <c r="O26" i="19"/>
  <c r="Q23" i="19"/>
  <c r="Q26" i="19"/>
  <c r="G24" i="19"/>
  <c r="G28" i="19"/>
  <c r="K25" i="19"/>
  <c r="K29" i="19"/>
  <c r="K27" i="19"/>
  <c r="O24" i="19"/>
  <c r="K24" i="19"/>
  <c r="O7" i="19"/>
  <c r="O11" i="19"/>
  <c r="O10" i="19"/>
  <c r="G9" i="19"/>
  <c r="G8" i="19"/>
  <c r="G12" i="19"/>
  <c r="K8" i="19"/>
  <c r="K12" i="19"/>
  <c r="O9" i="19"/>
  <c r="O8" i="19"/>
  <c r="M10" i="19"/>
  <c r="M9" i="19"/>
  <c r="K7" i="19"/>
  <c r="K11" i="19"/>
  <c r="G6" i="19"/>
  <c r="G7" i="19"/>
  <c r="G11" i="19"/>
  <c r="M8" i="19"/>
  <c r="O6" i="19"/>
  <c r="K23" i="19"/>
  <c r="G28" i="18"/>
  <c r="M26" i="18"/>
  <c r="M24" i="18"/>
  <c r="M25" i="18"/>
  <c r="M29" i="18"/>
  <c r="O24" i="18"/>
  <c r="O28" i="18"/>
  <c r="G27" i="18"/>
  <c r="O25" i="18"/>
  <c r="G26" i="18"/>
  <c r="K27" i="18"/>
  <c r="K26" i="18"/>
  <c r="G25" i="18"/>
  <c r="O27" i="18"/>
  <c r="O29" i="18"/>
  <c r="M28" i="18"/>
  <c r="K25" i="18"/>
  <c r="K29" i="18"/>
  <c r="K24" i="18"/>
  <c r="G29" i="18"/>
  <c r="Q9" i="18"/>
  <c r="O12" i="18"/>
  <c r="Q8" i="18"/>
  <c r="O11" i="18"/>
  <c r="Q7" i="18"/>
  <c r="O10" i="18"/>
  <c r="K7" i="18"/>
  <c r="I10" i="18"/>
  <c r="G8" i="18"/>
  <c r="K10" i="18"/>
  <c r="G7" i="18"/>
  <c r="K9" i="18"/>
  <c r="I12" i="18"/>
  <c r="K8" i="18"/>
  <c r="I11" i="18"/>
  <c r="M8" i="18"/>
  <c r="Q10" i="18"/>
  <c r="O8" i="18"/>
  <c r="M11" i="18"/>
  <c r="O7" i="18"/>
  <c r="M10" i="18"/>
  <c r="Q12" i="18"/>
  <c r="M9" i="18"/>
  <c r="G9" i="18"/>
  <c r="K11" i="18"/>
  <c r="I9" i="18"/>
  <c r="G12" i="18"/>
  <c r="I8" i="18"/>
  <c r="G11" i="18"/>
  <c r="O6" i="18"/>
  <c r="K23" i="18"/>
  <c r="E7" i="17"/>
  <c r="Q8" i="17"/>
  <c r="O8" i="17"/>
  <c r="E9" i="17"/>
  <c r="G8" i="17"/>
  <c r="M8" i="17"/>
  <c r="Q10" i="17"/>
  <c r="G7" i="17"/>
  <c r="K9" i="17"/>
  <c r="I7" i="17"/>
  <c r="M9" i="17"/>
  <c r="Q9" i="17"/>
  <c r="G9" i="17"/>
  <c r="M7" i="17"/>
  <c r="O7" i="17"/>
  <c r="E10" i="17"/>
  <c r="Q7" i="17"/>
  <c r="K7" i="17"/>
  <c r="O9" i="17"/>
  <c r="I9" i="17"/>
  <c r="I8" i="17"/>
  <c r="K8" i="17"/>
  <c r="O6" i="17"/>
  <c r="M6" i="17"/>
  <c r="I6" i="17"/>
  <c r="E6" i="17"/>
  <c r="M11" i="16"/>
  <c r="K9" i="16"/>
  <c r="Q7" i="16"/>
  <c r="O10" i="16"/>
  <c r="G9" i="16"/>
  <c r="O8" i="16"/>
  <c r="M10" i="16"/>
  <c r="K8" i="16"/>
  <c r="Q11" i="16"/>
  <c r="O9" i="16"/>
  <c r="Q9" i="16"/>
  <c r="O7" i="16"/>
  <c r="G11" i="16"/>
  <c r="M9" i="16"/>
  <c r="K7" i="16"/>
  <c r="Q10" i="16"/>
  <c r="M7" i="16"/>
  <c r="K10" i="16"/>
  <c r="M6" i="16"/>
  <c r="E27" i="15"/>
  <c r="K25" i="15"/>
  <c r="O26" i="15"/>
  <c r="Q24" i="15"/>
  <c r="O29" i="15"/>
  <c r="O24" i="15"/>
  <c r="G28" i="15"/>
  <c r="K24" i="15"/>
  <c r="Q27" i="15"/>
  <c r="E26" i="15"/>
  <c r="K27" i="15"/>
  <c r="O27" i="15"/>
  <c r="Q25" i="15"/>
  <c r="E25" i="15"/>
  <c r="K28" i="15"/>
  <c r="G27" i="15"/>
  <c r="G25" i="15"/>
  <c r="E28" i="15"/>
  <c r="Q28" i="15"/>
  <c r="K26" i="15"/>
  <c r="E29" i="15"/>
  <c r="K29" i="15"/>
  <c r="O8" i="15"/>
  <c r="G12" i="15"/>
  <c r="K8" i="15"/>
  <c r="O10" i="15"/>
  <c r="O9" i="15"/>
  <c r="K10" i="15"/>
  <c r="O12" i="15"/>
  <c r="M10" i="15"/>
  <c r="E9" i="15"/>
  <c r="K12" i="15"/>
  <c r="K11" i="15"/>
  <c r="M7" i="15"/>
  <c r="O7" i="15"/>
  <c r="G11" i="15"/>
  <c r="M9" i="15"/>
  <c r="M8" i="15"/>
  <c r="E12" i="15"/>
  <c r="K6" i="15"/>
  <c r="G8" i="15"/>
  <c r="M11" i="15"/>
  <c r="K9" i="15"/>
  <c r="G10" i="15"/>
  <c r="G9" i="15"/>
  <c r="M6" i="15"/>
  <c r="O23" i="15"/>
  <c r="E6" i="15"/>
  <c r="E23" i="15"/>
  <c r="O6" i="15"/>
  <c r="G6" i="15"/>
  <c r="I8" i="14"/>
  <c r="M10" i="14"/>
  <c r="Q12" i="14"/>
  <c r="G15" i="14"/>
  <c r="K17" i="14"/>
  <c r="O19" i="14"/>
  <c r="M11" i="14"/>
  <c r="G16" i="14"/>
  <c r="I7" i="14"/>
  <c r="M9" i="14"/>
  <c r="Q11" i="14"/>
  <c r="G14" i="14"/>
  <c r="K16" i="14"/>
  <c r="O18" i="14"/>
  <c r="Q9" i="14"/>
  <c r="K14" i="14"/>
  <c r="E19" i="14"/>
  <c r="G9" i="14"/>
  <c r="K11" i="14"/>
  <c r="O13" i="14"/>
  <c r="E16" i="14"/>
  <c r="I18" i="14"/>
  <c r="G11" i="14"/>
  <c r="K13" i="14"/>
  <c r="O15" i="14"/>
  <c r="E18" i="14"/>
  <c r="M7" i="14"/>
  <c r="O12" i="14"/>
  <c r="I17" i="14"/>
  <c r="Q7" i="14"/>
  <c r="G10" i="14"/>
  <c r="K12" i="14"/>
  <c r="O14" i="14"/>
  <c r="E17" i="14"/>
  <c r="I19" i="14"/>
  <c r="E11" i="14"/>
  <c r="M15" i="14"/>
  <c r="K7" i="14"/>
  <c r="O9" i="14"/>
  <c r="E12" i="14"/>
  <c r="I14" i="14"/>
  <c r="M16" i="14"/>
  <c r="Q18" i="14"/>
  <c r="G7" i="14"/>
  <c r="K9" i="14"/>
  <c r="O11" i="14"/>
  <c r="E14" i="14"/>
  <c r="I16" i="14"/>
  <c r="M18" i="14"/>
  <c r="I9" i="14"/>
  <c r="Q13" i="14"/>
  <c r="K18" i="14"/>
  <c r="K8" i="14"/>
  <c r="O10" i="14"/>
  <c r="E13" i="14"/>
  <c r="I15" i="14"/>
  <c r="M17" i="14"/>
  <c r="Q19" i="14"/>
  <c r="G12" i="14"/>
  <c r="O16" i="14"/>
  <c r="E8" i="14"/>
  <c r="I10" i="14"/>
  <c r="M12" i="14"/>
  <c r="Q14" i="14"/>
  <c r="G17" i="14"/>
  <c r="K19" i="14"/>
  <c r="G6" i="14"/>
  <c r="O7" i="14"/>
  <c r="E10" i="14"/>
  <c r="I12" i="14"/>
  <c r="M14" i="14"/>
  <c r="Q16" i="14"/>
  <c r="G19" i="14"/>
  <c r="K10" i="14"/>
  <c r="E15" i="14"/>
  <c r="M19" i="14"/>
  <c r="I11" i="14"/>
  <c r="M13" i="14"/>
  <c r="Q15" i="14"/>
  <c r="G18" i="14"/>
  <c r="G8" i="14"/>
  <c r="Q17" i="14"/>
  <c r="M8" i="14"/>
  <c r="O17" i="14"/>
  <c r="E6" i="14"/>
  <c r="E11" i="13"/>
  <c r="K9" i="13"/>
  <c r="O11" i="13"/>
  <c r="G10" i="13"/>
  <c r="M8" i="13"/>
  <c r="E10" i="13"/>
  <c r="K8" i="13"/>
  <c r="O10" i="13"/>
  <c r="G9" i="13"/>
  <c r="E6" i="13"/>
  <c r="O8" i="13"/>
  <c r="G7" i="13"/>
  <c r="M10" i="13"/>
  <c r="E9" i="13"/>
  <c r="K7" i="13"/>
  <c r="O9" i="13"/>
  <c r="E7" i="13"/>
  <c r="K10" i="13"/>
  <c r="K6" i="13"/>
  <c r="E6" i="12"/>
  <c r="G6" i="12"/>
  <c r="I8" i="12"/>
  <c r="M10" i="12"/>
  <c r="Q12" i="12"/>
  <c r="G15" i="12"/>
  <c r="K17" i="12"/>
  <c r="O19" i="12"/>
  <c r="E22" i="12"/>
  <c r="I24" i="12"/>
  <c r="M26" i="12"/>
  <c r="Q28" i="12"/>
  <c r="M15" i="12"/>
  <c r="G20" i="12"/>
  <c r="K26" i="12"/>
  <c r="K8" i="12"/>
  <c r="O10" i="12"/>
  <c r="E13" i="12"/>
  <c r="I15" i="12"/>
  <c r="M17" i="12"/>
  <c r="Q19" i="12"/>
  <c r="G22" i="12"/>
  <c r="K24" i="12"/>
  <c r="O26" i="12"/>
  <c r="E29" i="12"/>
  <c r="I25" i="12"/>
  <c r="G9" i="12"/>
  <c r="K11" i="12"/>
  <c r="O13" i="12"/>
  <c r="E16" i="12"/>
  <c r="I18" i="12"/>
  <c r="M20" i="12"/>
  <c r="Q22" i="12"/>
  <c r="G25" i="12"/>
  <c r="K27" i="12"/>
  <c r="O29" i="12"/>
  <c r="K10" i="12"/>
  <c r="O12" i="12"/>
  <c r="G16" i="12"/>
  <c r="O20" i="12"/>
  <c r="Q25" i="12"/>
  <c r="Q8" i="12"/>
  <c r="G11" i="12"/>
  <c r="K13" i="12"/>
  <c r="O15" i="12"/>
  <c r="E18" i="12"/>
  <c r="I20" i="12"/>
  <c r="M22" i="12"/>
  <c r="Q24" i="12"/>
  <c r="G27" i="12"/>
  <c r="K29" i="12"/>
  <c r="O16" i="12"/>
  <c r="I21" i="12"/>
  <c r="G28" i="12"/>
  <c r="E9" i="12"/>
  <c r="I11" i="12"/>
  <c r="M13" i="12"/>
  <c r="Q15" i="12"/>
  <c r="G18" i="12"/>
  <c r="K20" i="12"/>
  <c r="O22" i="12"/>
  <c r="E25" i="12"/>
  <c r="I27" i="12"/>
  <c r="M29" i="12"/>
  <c r="M27" i="12"/>
  <c r="O9" i="12"/>
  <c r="E12" i="12"/>
  <c r="I14" i="12"/>
  <c r="M16" i="12"/>
  <c r="Q18" i="12"/>
  <c r="G21" i="12"/>
  <c r="K23" i="12"/>
  <c r="O25" i="12"/>
  <c r="E28" i="12"/>
  <c r="M7" i="12"/>
  <c r="E11" i="12"/>
  <c r="I13" i="12"/>
  <c r="I17" i="12"/>
  <c r="Q21" i="12"/>
  <c r="E27" i="12"/>
  <c r="E7" i="12"/>
  <c r="K9" i="12"/>
  <c r="O11" i="12"/>
  <c r="E14" i="12"/>
  <c r="I16" i="12"/>
  <c r="M18" i="12"/>
  <c r="Q20" i="12"/>
  <c r="G23" i="12"/>
  <c r="K25" i="12"/>
  <c r="O27" i="12"/>
  <c r="G8" i="12"/>
  <c r="Q17" i="12"/>
  <c r="M23" i="12"/>
  <c r="I7" i="12"/>
  <c r="M9" i="12"/>
  <c r="Q11" i="12"/>
  <c r="G14" i="12"/>
  <c r="K16" i="12"/>
  <c r="O18" i="12"/>
  <c r="E21" i="12"/>
  <c r="I23" i="12"/>
  <c r="M25" i="12"/>
  <c r="Q27" i="12"/>
  <c r="O8" i="12"/>
  <c r="I29" i="12"/>
  <c r="I10" i="12"/>
  <c r="M12" i="12"/>
  <c r="Q14" i="12"/>
  <c r="G17" i="12"/>
  <c r="K19" i="12"/>
  <c r="O21" i="12"/>
  <c r="E24" i="12"/>
  <c r="I26" i="12"/>
  <c r="M28" i="12"/>
  <c r="I9" i="12"/>
  <c r="M11" i="12"/>
  <c r="Q13" i="12"/>
  <c r="K18" i="12"/>
  <c r="E23" i="12"/>
  <c r="O28" i="12"/>
  <c r="O7" i="12"/>
  <c r="E10" i="12"/>
  <c r="I12" i="12"/>
  <c r="M14" i="12"/>
  <c r="Q16" i="12"/>
  <c r="G19" i="12"/>
  <c r="K21" i="12"/>
  <c r="O23" i="12"/>
  <c r="E26" i="12"/>
  <c r="I28" i="12"/>
  <c r="K14" i="12"/>
  <c r="E19" i="12"/>
  <c r="O24" i="12"/>
  <c r="Q7" i="12"/>
  <c r="G10" i="12"/>
  <c r="K12" i="12"/>
  <c r="O14" i="12"/>
  <c r="E17" i="12"/>
  <c r="I19" i="12"/>
  <c r="M21" i="12"/>
  <c r="Q23" i="12"/>
  <c r="G26" i="12"/>
  <c r="K28" i="12"/>
  <c r="K22" i="12"/>
  <c r="M8" i="12"/>
  <c r="Q10" i="12"/>
  <c r="G13" i="12"/>
  <c r="K15" i="12"/>
  <c r="E20" i="12"/>
  <c r="M24" i="12"/>
  <c r="Q26" i="12"/>
  <c r="G29" i="12"/>
  <c r="Q9" i="12"/>
  <c r="G12" i="12"/>
  <c r="E15" i="12"/>
  <c r="G24" i="12"/>
  <c r="Q29" i="12"/>
  <c r="O6" i="12"/>
  <c r="K6" i="12"/>
  <c r="I6" i="12"/>
  <c r="I38" i="11"/>
  <c r="G40" i="11"/>
  <c r="K42" i="11"/>
  <c r="O44" i="11"/>
  <c r="E47" i="11"/>
  <c r="I49" i="11"/>
  <c r="M51" i="11"/>
  <c r="Q53" i="11"/>
  <c r="G56" i="11"/>
  <c r="K58" i="11"/>
  <c r="O53" i="11"/>
  <c r="Q40" i="11"/>
  <c r="G43" i="11"/>
  <c r="K45" i="11"/>
  <c r="O47" i="11"/>
  <c r="E50" i="11"/>
  <c r="I52" i="11"/>
  <c r="M54" i="11"/>
  <c r="Q56" i="11"/>
  <c r="G59" i="11"/>
  <c r="Q42" i="11"/>
  <c r="K47" i="11"/>
  <c r="M52" i="11"/>
  <c r="I39" i="11"/>
  <c r="M41" i="11"/>
  <c r="Q43" i="11"/>
  <c r="G46" i="11"/>
  <c r="K48" i="11"/>
  <c r="O50" i="11"/>
  <c r="E53" i="11"/>
  <c r="I55" i="11"/>
  <c r="M57" i="11"/>
  <c r="Q59" i="11"/>
  <c r="M44" i="11"/>
  <c r="G49" i="11"/>
  <c r="Q54" i="11"/>
  <c r="E43" i="11"/>
  <c r="I45" i="11"/>
  <c r="M47" i="11"/>
  <c r="Q49" i="11"/>
  <c r="G52" i="11"/>
  <c r="K54" i="11"/>
  <c r="O56" i="11"/>
  <c r="E59" i="11"/>
  <c r="K55" i="11"/>
  <c r="K41" i="11"/>
  <c r="O43" i="11"/>
  <c r="E46" i="11"/>
  <c r="I48" i="11"/>
  <c r="M50" i="11"/>
  <c r="Q52" i="11"/>
  <c r="G55" i="11"/>
  <c r="K57" i="11"/>
  <c r="O59" i="11"/>
  <c r="E44" i="11"/>
  <c r="M48" i="11"/>
  <c r="I54" i="11"/>
  <c r="Q39" i="11"/>
  <c r="G42" i="11"/>
  <c r="K44" i="11"/>
  <c r="O46" i="11"/>
  <c r="E49" i="11"/>
  <c r="I51" i="11"/>
  <c r="M53" i="11"/>
  <c r="Q55" i="11"/>
  <c r="G58" i="11"/>
  <c r="G41" i="11"/>
  <c r="O45" i="11"/>
  <c r="Q50" i="11"/>
  <c r="E56" i="11"/>
  <c r="E39" i="11"/>
  <c r="I41" i="11"/>
  <c r="M43" i="11"/>
  <c r="G48" i="11"/>
  <c r="K50" i="11"/>
  <c r="O52" i="11"/>
  <c r="E55" i="11"/>
  <c r="I57" i="11"/>
  <c r="M59" i="11"/>
  <c r="G57" i="11"/>
  <c r="E42" i="11"/>
  <c r="I44" i="11"/>
  <c r="M46" i="11"/>
  <c r="Q48" i="11"/>
  <c r="G51" i="11"/>
  <c r="K53" i="11"/>
  <c r="O55" i="11"/>
  <c r="E58" i="11"/>
  <c r="M40" i="11"/>
  <c r="G45" i="11"/>
  <c r="I50" i="11"/>
  <c r="M56" i="11"/>
  <c r="K40" i="11"/>
  <c r="O42" i="11"/>
  <c r="E45" i="11"/>
  <c r="I47" i="11"/>
  <c r="M49" i="11"/>
  <c r="Q51" i="11"/>
  <c r="G54" i="11"/>
  <c r="K56" i="11"/>
  <c r="O58" i="11"/>
  <c r="I42" i="11"/>
  <c r="Q46" i="11"/>
  <c r="E52" i="11"/>
  <c r="O57" i="11"/>
  <c r="M38" i="11"/>
  <c r="M39" i="11"/>
  <c r="Q41" i="11"/>
  <c r="G44" i="11"/>
  <c r="K46" i="11"/>
  <c r="O48" i="11"/>
  <c r="E51" i="11"/>
  <c r="I53" i="11"/>
  <c r="M55" i="11"/>
  <c r="Q57" i="11"/>
  <c r="O49" i="11"/>
  <c r="Q58" i="11"/>
  <c r="M42" i="11"/>
  <c r="Q44" i="11"/>
  <c r="G47" i="11"/>
  <c r="K49" i="11"/>
  <c r="O51" i="11"/>
  <c r="E54" i="11"/>
  <c r="I56" i="11"/>
  <c r="M58" i="11"/>
  <c r="O41" i="11"/>
  <c r="I46" i="11"/>
  <c r="K51" i="11"/>
  <c r="I58" i="11"/>
  <c r="E41" i="11"/>
  <c r="I43" i="11"/>
  <c r="G50" i="11"/>
  <c r="K52" i="11"/>
  <c r="O54" i="11"/>
  <c r="E57" i="11"/>
  <c r="I59" i="11"/>
  <c r="K43" i="11"/>
  <c r="E48" i="11"/>
  <c r="G53" i="11"/>
  <c r="K59" i="11"/>
  <c r="G8" i="11"/>
  <c r="K10" i="11"/>
  <c r="O12" i="11"/>
  <c r="E15" i="11"/>
  <c r="I17" i="11"/>
  <c r="M19" i="11"/>
  <c r="Q21" i="11"/>
  <c r="G24" i="11"/>
  <c r="K26" i="11"/>
  <c r="Q12" i="11"/>
  <c r="G19" i="11"/>
  <c r="E26" i="11"/>
  <c r="K8" i="11"/>
  <c r="O10" i="11"/>
  <c r="E13" i="11"/>
  <c r="I15" i="11"/>
  <c r="M17" i="11"/>
  <c r="Q19" i="11"/>
  <c r="G22" i="11"/>
  <c r="K24" i="11"/>
  <c r="O26" i="11"/>
  <c r="Q8" i="11"/>
  <c r="G15" i="11"/>
  <c r="E22" i="11"/>
  <c r="K7" i="11"/>
  <c r="O9" i="11"/>
  <c r="E12" i="11"/>
  <c r="I14" i="11"/>
  <c r="M16" i="11"/>
  <c r="Q18" i="11"/>
  <c r="G21" i="11"/>
  <c r="K23" i="11"/>
  <c r="O25" i="11"/>
  <c r="I8" i="11"/>
  <c r="E14" i="11"/>
  <c r="K21" i="11"/>
  <c r="O8" i="11"/>
  <c r="E11" i="11"/>
  <c r="I13" i="11"/>
  <c r="M15" i="11"/>
  <c r="Q17" i="11"/>
  <c r="G20" i="11"/>
  <c r="K22" i="11"/>
  <c r="O24" i="11"/>
  <c r="E27" i="11"/>
  <c r="M14" i="11"/>
  <c r="Q20" i="11"/>
  <c r="O27" i="11"/>
  <c r="E9" i="11"/>
  <c r="I11" i="11"/>
  <c r="M13" i="11"/>
  <c r="Q15" i="11"/>
  <c r="G18" i="11"/>
  <c r="K20" i="11"/>
  <c r="O22" i="11"/>
  <c r="E25" i="11"/>
  <c r="I27" i="11"/>
  <c r="M10" i="11"/>
  <c r="Q16" i="11"/>
  <c r="O23" i="11"/>
  <c r="E8" i="11"/>
  <c r="I10" i="11"/>
  <c r="M12" i="11"/>
  <c r="Q14" i="11"/>
  <c r="G17" i="11"/>
  <c r="K19" i="11"/>
  <c r="O21" i="11"/>
  <c r="E24" i="11"/>
  <c r="I26" i="11"/>
  <c r="K9" i="11"/>
  <c r="O15" i="11"/>
  <c r="G23" i="11"/>
  <c r="K6" i="11"/>
  <c r="O6" i="11"/>
  <c r="E7" i="11"/>
  <c r="I9" i="11"/>
  <c r="M11" i="11"/>
  <c r="Q13" i="11"/>
  <c r="G16" i="11"/>
  <c r="K18" i="11"/>
  <c r="O20" i="11"/>
  <c r="E23" i="11"/>
  <c r="I25" i="11"/>
  <c r="M27" i="11"/>
  <c r="I16" i="11"/>
  <c r="M22" i="11"/>
  <c r="I7" i="11"/>
  <c r="M9" i="11"/>
  <c r="Q11" i="11"/>
  <c r="G14" i="11"/>
  <c r="K16" i="11"/>
  <c r="O18" i="11"/>
  <c r="E21" i="11"/>
  <c r="I23" i="11"/>
  <c r="M25" i="11"/>
  <c r="Q27" i="11"/>
  <c r="I12" i="11"/>
  <c r="M18" i="11"/>
  <c r="K25" i="11"/>
  <c r="M8" i="11"/>
  <c r="Q10" i="11"/>
  <c r="G13" i="11"/>
  <c r="K15" i="11"/>
  <c r="O17" i="11"/>
  <c r="E20" i="11"/>
  <c r="I22" i="11"/>
  <c r="M24" i="11"/>
  <c r="Q26" i="11"/>
  <c r="G11" i="11"/>
  <c r="K17" i="11"/>
  <c r="Q24" i="11"/>
  <c r="M7" i="11"/>
  <c r="Q9" i="11"/>
  <c r="G12" i="11"/>
  <c r="K14" i="11"/>
  <c r="O16" i="11"/>
  <c r="E19" i="11"/>
  <c r="I21" i="11"/>
  <c r="M23" i="11"/>
  <c r="Q25" i="11"/>
  <c r="E10" i="11"/>
  <c r="E18" i="11"/>
  <c r="I24" i="11"/>
  <c r="Q7" i="11"/>
  <c r="G10" i="11"/>
  <c r="K12" i="11"/>
  <c r="O14" i="11"/>
  <c r="E17" i="11"/>
  <c r="I19" i="11"/>
  <c r="M21" i="11"/>
  <c r="Q23" i="11"/>
  <c r="G26" i="11"/>
  <c r="O7" i="11"/>
  <c r="K13" i="11"/>
  <c r="I20" i="11"/>
  <c r="M26" i="11"/>
  <c r="G9" i="11"/>
  <c r="K11" i="11"/>
  <c r="O13" i="11"/>
  <c r="G25" i="11"/>
  <c r="O11" i="11"/>
  <c r="G27" i="11"/>
  <c r="Q6" i="11"/>
  <c r="G6" i="11"/>
  <c r="K38" i="11"/>
  <c r="O30" i="10"/>
  <c r="I31" i="10"/>
  <c r="G34" i="10"/>
  <c r="K36" i="10"/>
  <c r="I39" i="10"/>
  <c r="M34" i="10"/>
  <c r="O39" i="10"/>
  <c r="Q30" i="10"/>
  <c r="O33" i="10"/>
  <c r="M36" i="10"/>
  <c r="Q38" i="10"/>
  <c r="I32" i="10"/>
  <c r="I29" i="10"/>
  <c r="G32" i="10"/>
  <c r="K34" i="10"/>
  <c r="I37" i="10"/>
  <c r="M30" i="10"/>
  <c r="O36" i="10"/>
  <c r="O28" i="10"/>
  <c r="M29" i="10"/>
  <c r="Q31" i="10"/>
  <c r="O34" i="10"/>
  <c r="M37" i="10"/>
  <c r="Q39" i="10"/>
  <c r="O35" i="10"/>
  <c r="G29" i="10"/>
  <c r="K31" i="10"/>
  <c r="I34" i="10"/>
  <c r="G37" i="10"/>
  <c r="K39" i="10"/>
  <c r="K33" i="10"/>
  <c r="Q29" i="10"/>
  <c r="O32" i="10"/>
  <c r="M35" i="10"/>
  <c r="Q37" i="10"/>
  <c r="K37" i="10"/>
  <c r="O38" i="10"/>
  <c r="G30" i="10"/>
  <c r="K32" i="10"/>
  <c r="I35" i="10"/>
  <c r="G38" i="10"/>
  <c r="O31" i="10"/>
  <c r="Q36" i="10"/>
  <c r="O29" i="10"/>
  <c r="K29" i="10"/>
  <c r="G35" i="10"/>
  <c r="K30" i="10"/>
  <c r="G36" i="10"/>
  <c r="G6" i="10"/>
  <c r="O8" i="10"/>
  <c r="M11" i="10"/>
  <c r="K14" i="10"/>
  <c r="O16" i="10"/>
  <c r="K9" i="10"/>
  <c r="O11" i="10"/>
  <c r="M14" i="10"/>
  <c r="K17" i="10"/>
  <c r="M9" i="10"/>
  <c r="K12" i="10"/>
  <c r="O14" i="10"/>
  <c r="M17" i="10"/>
  <c r="Q10" i="10"/>
  <c r="G13" i="10"/>
  <c r="E16" i="10"/>
  <c r="E7" i="10"/>
  <c r="Q9" i="10"/>
  <c r="G12" i="10"/>
  <c r="E15" i="10"/>
  <c r="Q17" i="10"/>
  <c r="E10" i="10"/>
  <c r="Q12" i="10"/>
  <c r="G15" i="10"/>
  <c r="Q7" i="10"/>
  <c r="G10" i="10"/>
  <c r="E13" i="10"/>
  <c r="Q15" i="10"/>
  <c r="M8" i="10"/>
  <c r="K11" i="10"/>
  <c r="O13" i="10"/>
  <c r="M16" i="10"/>
  <c r="M7" i="10"/>
  <c r="K10" i="10"/>
  <c r="O12" i="10"/>
  <c r="M15" i="10"/>
  <c r="O7" i="10"/>
  <c r="M10" i="10"/>
  <c r="K13" i="10"/>
  <c r="O15" i="10"/>
  <c r="K8" i="10"/>
  <c r="O10" i="10"/>
  <c r="M13" i="10"/>
  <c r="K16" i="10"/>
  <c r="G9" i="10"/>
  <c r="E12" i="10"/>
  <c r="Q14" i="10"/>
  <c r="G17" i="10"/>
  <c r="G8" i="10"/>
  <c r="E11" i="10"/>
  <c r="Q13" i="10"/>
  <c r="G16" i="10"/>
  <c r="Q8" i="10"/>
  <c r="G11" i="10"/>
  <c r="E14" i="10"/>
  <c r="Q16" i="10"/>
  <c r="E9" i="10"/>
  <c r="G14" i="10"/>
  <c r="E17" i="10"/>
  <c r="O9" i="10"/>
  <c r="K15" i="10"/>
  <c r="K28" i="10"/>
  <c r="M26" i="9"/>
  <c r="K29" i="9"/>
  <c r="Q32" i="9"/>
  <c r="Q27" i="9"/>
  <c r="O30" i="9"/>
  <c r="Q26" i="9"/>
  <c r="O29" i="9"/>
  <c r="G33" i="9"/>
  <c r="G28" i="9"/>
  <c r="M31" i="9"/>
  <c r="G27" i="9"/>
  <c r="M30" i="9"/>
  <c r="K33" i="9"/>
  <c r="K28" i="9"/>
  <c r="Q31" i="9"/>
  <c r="K27" i="9"/>
  <c r="Q30" i="9"/>
  <c r="O33" i="9"/>
  <c r="O28" i="9"/>
  <c r="G32" i="9"/>
  <c r="O27" i="9"/>
  <c r="G31" i="9"/>
  <c r="G26" i="9"/>
  <c r="M29" i="9"/>
  <c r="K32" i="9"/>
  <c r="M28" i="9"/>
  <c r="K31" i="9"/>
  <c r="K26" i="9"/>
  <c r="Q29" i="9"/>
  <c r="O32" i="9"/>
  <c r="Q28" i="9"/>
  <c r="O31" i="9"/>
  <c r="G30" i="9"/>
  <c r="M33" i="9"/>
  <c r="M32" i="9"/>
  <c r="G8" i="9"/>
  <c r="O12" i="9"/>
  <c r="K9" i="9"/>
  <c r="K8" i="9"/>
  <c r="G14" i="9"/>
  <c r="O9" i="9"/>
  <c r="O8" i="9"/>
  <c r="K14" i="9"/>
  <c r="G11" i="9"/>
  <c r="G10" i="9"/>
  <c r="O14" i="9"/>
  <c r="K11" i="9"/>
  <c r="O6" i="9"/>
  <c r="K10" i="9"/>
  <c r="G7" i="9"/>
  <c r="O11" i="9"/>
  <c r="O10" i="9"/>
  <c r="K7" i="9"/>
  <c r="G13" i="9"/>
  <c r="G12" i="9"/>
  <c r="O7" i="9"/>
  <c r="K13" i="9"/>
  <c r="K25" i="9"/>
  <c r="G24" i="8"/>
  <c r="G23" i="8"/>
  <c r="G27" i="8"/>
  <c r="G26" i="8"/>
  <c r="O24" i="8"/>
  <c r="O23" i="8"/>
  <c r="O27" i="8"/>
  <c r="O26" i="8"/>
  <c r="Q25" i="8"/>
  <c r="Q24" i="8"/>
  <c r="Q23" i="8"/>
  <c r="Q27" i="8"/>
  <c r="K26" i="8"/>
  <c r="K25" i="8"/>
  <c r="K24" i="8"/>
  <c r="K23" i="8"/>
  <c r="K10" i="8"/>
  <c r="G11" i="8"/>
  <c r="G10" i="8"/>
  <c r="G9" i="8"/>
  <c r="O7" i="8"/>
  <c r="O11" i="8"/>
  <c r="O10" i="8"/>
  <c r="O9" i="8"/>
  <c r="Q8" i="8"/>
  <c r="Q7" i="8"/>
  <c r="Q11" i="8"/>
  <c r="Q10" i="8"/>
  <c r="K9" i="8"/>
  <c r="K8" i="8"/>
  <c r="K7" i="8"/>
  <c r="K22" i="8"/>
  <c r="O34" i="7"/>
  <c r="O42" i="7"/>
  <c r="Q34" i="7"/>
  <c r="Q42" i="7"/>
  <c r="O35" i="7"/>
  <c r="O43" i="7"/>
  <c r="Q35" i="7"/>
  <c r="Q43" i="7"/>
  <c r="O36" i="7"/>
  <c r="O44" i="7"/>
  <c r="Q36" i="7"/>
  <c r="Q44" i="7"/>
  <c r="O37" i="7"/>
  <c r="O45" i="7"/>
  <c r="Q37" i="7"/>
  <c r="Q45" i="7"/>
  <c r="O38" i="7"/>
  <c r="O46" i="7"/>
  <c r="Q38" i="7"/>
  <c r="Q46" i="7"/>
  <c r="O39" i="7"/>
  <c r="O47" i="7"/>
  <c r="Q39" i="7"/>
  <c r="Q47" i="7"/>
  <c r="O40" i="7"/>
  <c r="O48" i="7"/>
  <c r="Q40" i="7"/>
  <c r="Q48" i="7"/>
  <c r="O41" i="7"/>
  <c r="O49" i="7"/>
  <c r="Q41" i="7"/>
  <c r="Q49" i="7"/>
  <c r="K34" i="7"/>
  <c r="K42" i="7"/>
  <c r="M34" i="7"/>
  <c r="M42" i="7"/>
  <c r="K35" i="7"/>
  <c r="K43" i="7"/>
  <c r="M35" i="7"/>
  <c r="M43" i="7"/>
  <c r="K36" i="7"/>
  <c r="K44" i="7"/>
  <c r="M36" i="7"/>
  <c r="M44" i="7"/>
  <c r="K37" i="7"/>
  <c r="K45" i="7"/>
  <c r="M37" i="7"/>
  <c r="M45" i="7"/>
  <c r="K38" i="7"/>
  <c r="K46" i="7"/>
  <c r="M38" i="7"/>
  <c r="M46" i="7"/>
  <c r="K39" i="7"/>
  <c r="K47" i="7"/>
  <c r="M39" i="7"/>
  <c r="M47" i="7"/>
  <c r="K40" i="7"/>
  <c r="K48" i="7"/>
  <c r="M40" i="7"/>
  <c r="M48" i="7"/>
  <c r="K41" i="7"/>
  <c r="K49" i="7"/>
  <c r="M41" i="7"/>
  <c r="M49" i="7"/>
  <c r="G34" i="7"/>
  <c r="G42" i="7"/>
  <c r="I34" i="7"/>
  <c r="I42" i="7"/>
  <c r="G35" i="7"/>
  <c r="G43" i="7"/>
  <c r="I35" i="7"/>
  <c r="I43" i="7"/>
  <c r="G36" i="7"/>
  <c r="G44" i="7"/>
  <c r="I36" i="7"/>
  <c r="I44" i="7"/>
  <c r="G37" i="7"/>
  <c r="G45" i="7"/>
  <c r="I37" i="7"/>
  <c r="I45" i="7"/>
  <c r="G38" i="7"/>
  <c r="G46" i="7"/>
  <c r="I38" i="7"/>
  <c r="I46" i="7"/>
  <c r="G39" i="7"/>
  <c r="G47" i="7"/>
  <c r="I39" i="7"/>
  <c r="I47" i="7"/>
  <c r="G40" i="7"/>
  <c r="G48" i="7"/>
  <c r="I40" i="7"/>
  <c r="I48" i="7"/>
  <c r="G41" i="7"/>
  <c r="G49" i="7"/>
  <c r="I41" i="7"/>
  <c r="I49" i="7"/>
  <c r="Q6" i="7"/>
  <c r="O11" i="4"/>
  <c r="Q6" i="4"/>
  <c r="K14" i="4"/>
  <c r="G9" i="4"/>
  <c r="G17" i="4"/>
  <c r="Q11" i="4"/>
  <c r="O6" i="4"/>
  <c r="M14" i="4"/>
  <c r="I9" i="4"/>
  <c r="I17" i="4"/>
  <c r="O12" i="4"/>
  <c r="K7" i="4"/>
  <c r="K15" i="4"/>
  <c r="G10" i="4"/>
  <c r="G18" i="4"/>
  <c r="Q14" i="4"/>
  <c r="M9" i="4"/>
  <c r="M17" i="4"/>
  <c r="I12" i="4"/>
  <c r="O13" i="4"/>
  <c r="K8" i="4"/>
  <c r="K16" i="4"/>
  <c r="G11" i="4"/>
  <c r="I6" i="4"/>
  <c r="Q13" i="4"/>
  <c r="M8" i="4"/>
  <c r="M16" i="4"/>
  <c r="I11" i="4"/>
  <c r="G6" i="4"/>
  <c r="O14" i="4"/>
  <c r="K9" i="4"/>
  <c r="K17" i="4"/>
  <c r="G12" i="4"/>
  <c r="Q8" i="4"/>
  <c r="Q16" i="4"/>
  <c r="M11" i="4"/>
  <c r="K6" i="4"/>
  <c r="I14" i="4"/>
  <c r="O7" i="4"/>
  <c r="O15" i="4"/>
  <c r="K10" i="4"/>
  <c r="K18" i="4"/>
  <c r="G13" i="4"/>
  <c r="Q7" i="4"/>
  <c r="Q15" i="4"/>
  <c r="M10" i="4"/>
  <c r="M18" i="4"/>
  <c r="I13" i="4"/>
  <c r="O8" i="4"/>
  <c r="O16" i="4"/>
  <c r="K11" i="4"/>
  <c r="M6" i="4"/>
  <c r="G14" i="4"/>
  <c r="Q10" i="4"/>
  <c r="Q18" i="4"/>
  <c r="M13" i="4"/>
  <c r="I8" i="4"/>
  <c r="I16" i="4"/>
  <c r="O9" i="4"/>
  <c r="O17" i="4"/>
  <c r="K12" i="4"/>
  <c r="G7" i="4"/>
  <c r="G15" i="4"/>
  <c r="Q9" i="4"/>
  <c r="Q17" i="4"/>
  <c r="M12" i="4"/>
  <c r="I7" i="4"/>
  <c r="I15" i="4"/>
  <c r="O10" i="4"/>
  <c r="G8" i="4"/>
  <c r="M7" i="4"/>
  <c r="I10" i="4"/>
  <c r="E13" i="4"/>
  <c r="E18" i="4"/>
  <c r="E6" i="4"/>
  <c r="E17" i="4"/>
  <c r="E7" i="4"/>
  <c r="E8" i="4"/>
  <c r="E10" i="4"/>
  <c r="E11" i="4"/>
  <c r="E12" i="4"/>
  <c r="E9" i="4"/>
  <c r="E14" i="4"/>
  <c r="E15" i="4"/>
  <c r="E16" i="4"/>
</calcChain>
</file>

<file path=xl/sharedStrings.xml><?xml version="1.0" encoding="utf-8"?>
<sst xmlns="http://schemas.openxmlformats.org/spreadsheetml/2006/main" count="1317" uniqueCount="237">
  <si>
    <t xml:space="preserve">Α/Α </t>
  </si>
  <si>
    <t xml:space="preserve">Μάθημα - Καθηγητής </t>
  </si>
  <si>
    <t>Ηλικία</t>
  </si>
  <si>
    <t xml:space="preserve">Εξάμηνο </t>
  </si>
  <si>
    <t>Βασικό όργανο</t>
  </si>
  <si>
    <t xml:space="preserve">Φύλο </t>
  </si>
  <si>
    <t>Έχω δηλώσει το μάθημα ως:</t>
  </si>
  <si>
    <t xml:space="preserve">Τόπος  που μεγάλωσα και έμαθα μουσική: </t>
  </si>
  <si>
    <t xml:space="preserve">Πως έγινε και άρχισες μουσική : </t>
  </si>
  <si>
    <t>Εκφραση συναισθημάτων κατά σειρά συχνότητας ως μαθητής μουσικής :</t>
  </si>
  <si>
    <t>Σημαντικότεροι στόχοι του μαθήματος  μουσικής στο σχολείο:</t>
  </si>
  <si>
    <t>Κατά σειρά προτεραιότητας οι σημαντικότεροι στόχοι ενός ωδείου :</t>
  </si>
  <si>
    <t>Κατά σειρά προτεραιότητας οι σημαντικότεροι στόχοι ενός Πανεπιστημιακού Μουσικού Τμήματος  :</t>
  </si>
  <si>
    <t>Εκφραση συναισθημάτων κατά σειρά συχνότητας ως φοιτητής  μουσικής :</t>
  </si>
  <si>
    <t xml:space="preserve">Τι θα ήθελες να κάνεις μετά την αποφοίτηση σου από το ΜΕΤ:  </t>
  </si>
  <si>
    <t xml:space="preserve">Επάγγελμα </t>
  </si>
  <si>
    <t xml:space="preserve">Το αντικείμενο της ΜΠ και ποιους αφορά </t>
  </si>
  <si>
    <t xml:space="preserve">Χαρακτηριστικά ενός καλού δάσκαλου μουσικής, κατά σειρά σημαντικότητας </t>
  </si>
  <si>
    <t xml:space="preserve">Μουσική Παιδαγωγική και  προσωπικές  προτεραιότητες  γνώσεων </t>
  </si>
  <si>
    <t xml:space="preserve">ΜΠ κατάρτιση </t>
  </si>
  <si>
    <t xml:space="preserve">Χαρακτηριστικά ιδανικού διδάσκοντα ΜΠ </t>
  </si>
  <si>
    <t>Βιολί</t>
  </si>
  <si>
    <t xml:space="preserve">Πιάνο </t>
  </si>
  <si>
    <t xml:space="preserve">Μονωδία </t>
  </si>
  <si>
    <t>Κιθάρα</t>
  </si>
  <si>
    <t>3γ</t>
  </si>
  <si>
    <t>3δ</t>
  </si>
  <si>
    <t>3β</t>
  </si>
  <si>
    <t>3α</t>
  </si>
  <si>
    <t>Ακορντεόν</t>
  </si>
  <si>
    <t>Κόρνο</t>
  </si>
  <si>
    <t xml:space="preserve">Σαξόφωνο </t>
  </si>
  <si>
    <t>3ξ</t>
  </si>
  <si>
    <t>Παραδοσιακό Βιολί</t>
  </si>
  <si>
    <t xml:space="preserve">Τρομπόνι </t>
  </si>
  <si>
    <t xml:space="preserve">Κλαρινέτο </t>
  </si>
  <si>
    <t xml:space="preserve">Φλάουτο </t>
  </si>
  <si>
    <t>3λ</t>
  </si>
  <si>
    <t>Τρίχορδο μπουζούκι</t>
  </si>
  <si>
    <t xml:space="preserve">Κοντραμπάσο </t>
  </si>
  <si>
    <t>Ηλεκτρική Κιθάρα</t>
  </si>
  <si>
    <t>Ταμπουράς</t>
  </si>
  <si>
    <t>3ε</t>
  </si>
  <si>
    <t>Κλαρίνο</t>
  </si>
  <si>
    <t>Βιολοτσέλο</t>
  </si>
  <si>
    <t xml:space="preserve">Ούτι </t>
  </si>
  <si>
    <t>3ζ</t>
  </si>
  <si>
    <t xml:space="preserve">Βιολί </t>
  </si>
  <si>
    <t xml:space="preserve">Βιόλα </t>
  </si>
  <si>
    <t>3η</t>
  </si>
  <si>
    <t>Παραδοσιακό τραγούδι</t>
  </si>
  <si>
    <t xml:space="preserve">Παραδοσιακή τραγούδι </t>
  </si>
  <si>
    <t>Τρομπέτα</t>
  </si>
  <si>
    <t>3θ</t>
  </si>
  <si>
    <t>Παραδοσιακό Τραγούδι</t>
  </si>
  <si>
    <t>3ι</t>
  </si>
  <si>
    <t>Τσέμπαλο</t>
  </si>
  <si>
    <t>3κ</t>
  </si>
  <si>
    <t>Κρουστά</t>
  </si>
  <si>
    <t>3μ</t>
  </si>
  <si>
    <t xml:space="preserve"> - </t>
  </si>
  <si>
    <t xml:space="preserve">  -  </t>
  </si>
  <si>
    <t xml:space="preserve">   -   </t>
  </si>
  <si>
    <t xml:space="preserve">  -</t>
  </si>
  <si>
    <t xml:space="preserve"> -</t>
  </si>
  <si>
    <t xml:space="preserve"> </t>
  </si>
  <si>
    <t>Πόσο σε έχει προετοιμάσει το τμήμα για το μέλλον;</t>
  </si>
  <si>
    <t>Α - Δ</t>
  </si>
  <si>
    <t>Ε - Πτυχίο</t>
  </si>
  <si>
    <t>Πόλη</t>
  </si>
  <si>
    <t>Χωριό</t>
  </si>
  <si>
    <t>Σύνολο</t>
  </si>
  <si>
    <t xml:space="preserve">Α) Το ζήτησα από τους γονείς μου </t>
  </si>
  <si>
    <t xml:space="preserve">Β) Το αποφάσισαν οι γονείς μου για εμένα </t>
  </si>
  <si>
    <t xml:space="preserve">Γ) Τυχαία </t>
  </si>
  <si>
    <t xml:space="preserve">Είδα Ντοκιμαντέρ </t>
  </si>
  <si>
    <t xml:space="preserve">Είδα παράσταση / συναυλία </t>
  </si>
  <si>
    <t xml:space="preserve">Είδα μια ταινία </t>
  </si>
  <si>
    <t>Φοίτησα σε μουσικό σχολείο</t>
  </si>
  <si>
    <t>Διαφημιστικό φυλλάδιο</t>
  </si>
  <si>
    <t xml:space="preserve">Είχα μουσικό όργανο στο σπίτι 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</si>
  <si>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>Ήμουν ψώνιο</t>
    </r>
  </si>
  <si>
    <t>Παρότρυνση από το οικογενειακό και σχολικό περιβάλλον</t>
  </si>
  <si>
    <t>Απλά το γούσταρα, δεν θυμάμαι</t>
  </si>
  <si>
    <t xml:space="preserve">Δεν απαντήθηκε </t>
  </si>
  <si>
    <t>Συνολικά</t>
  </si>
  <si>
    <t>Ανά εξάμηνο</t>
  </si>
  <si>
    <t>Ανά φύλο</t>
  </si>
  <si>
    <t>Άνδρες</t>
  </si>
  <si>
    <t>Γυναίκες</t>
  </si>
  <si>
    <t>Ανά καταγωγή</t>
  </si>
  <si>
    <t xml:space="preserve">1. Πως έγινε και άρχισες μουσική; </t>
  </si>
  <si>
    <t>Αριθμός</t>
  </si>
  <si>
    <t>Ποσοστό</t>
  </si>
  <si>
    <t>Συναισθηματική επαφή με το δάσκαλο</t>
  </si>
  <si>
    <t>Φόβος</t>
  </si>
  <si>
    <t>Ντροπή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</si>
  <si>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>Έλλειψη αυτοπεποίθησης</t>
    </r>
  </si>
  <si>
    <t xml:space="preserve">Άχρηστος/η </t>
  </si>
  <si>
    <t>Ανία</t>
  </si>
  <si>
    <t>Αγάπη για τον δάσκαλο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</si>
  <si>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>Έχθρα για το  δάσκαλο</t>
    </r>
  </si>
  <si>
    <t>Αισθάνομαι ότι ο δάσκαλος δεν γνωρίζει το αντικείμενο του</t>
  </si>
  <si>
    <t>Συναισθηματική απόσταση από τον δάσκαλο</t>
  </si>
  <si>
    <t>Ενδιαφέρον για το μάθημα</t>
  </si>
  <si>
    <t>Αδιαφορία για το μάθημα</t>
  </si>
  <si>
    <t xml:space="preserve">Αγάπη για τη μουσική 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</si>
  <si>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 xml:space="preserve">Έχθρα για τη μουσική </t>
    </r>
  </si>
  <si>
    <t xml:space="preserve">Αυτοπεποίθηση </t>
  </si>
  <si>
    <t xml:space="preserve">Χαρά 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</si>
  <si>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 xml:space="preserve">Έκσταση </t>
    </r>
  </si>
  <si>
    <t>2.  Ως μαθητής της μουσικής πιο συχνά ή πιο έντονα αισθανόμουν (ως 1η επιλογή):</t>
  </si>
  <si>
    <t>2.  Ως μαθητής της μουσικής πιο συχνά ή πιο έντονα αισθανόμουν (στις πρώτες τρεις επιλογές):</t>
  </si>
  <si>
    <t>3.  Σημαντικότεροι στόχοι του μαθήματος  μουσικής στο σχολείο (ως 1η επιλογή):</t>
  </si>
  <si>
    <t>Δεν απαντήθηκε</t>
  </si>
  <si>
    <t xml:space="preserve">Δημιουργία ενδιαφέροντος και αγάπης για την μουσική </t>
  </si>
  <si>
    <t>Εκμάθηση βασικών στοιχείων της μουσικής (θεωρία της μουσικής ,καλλιέργεια ακοής/μουσικότητας )</t>
  </si>
  <si>
    <t xml:space="preserve">Κοινωνική και πνευματική εξέλιξη του ανθρώπου (έκφραση, επικοινωνία, ομαδικότητα, συνεργασία) </t>
  </si>
  <si>
    <t xml:space="preserve">Εκμάθηση, μελέτη και διερεύνηση διαφόρων ειδών μουσικής και μουσικών οργάνων/συμμετοχή σε σύνολα/  </t>
  </si>
  <si>
    <t xml:space="preserve">Ψυχαγωγία </t>
  </si>
  <si>
    <t>3.  Σημαντικότεροι στόχοι του μαθήματος  μουσικής στο σχολείο (στις πρώτες τρεις επιλογές):</t>
  </si>
  <si>
    <t>4.  Κατά σειρά προτεραιότητας οι σημαντικότεροι στόχοι ενός ωδείου (ως 1η επιλογή):</t>
  </si>
  <si>
    <t>4.  Κατά σειρά προτεραιότητας οι σημαντικότεροι στόχοι ενός ωδείου (στις πρώτες τρεις επιλογές):</t>
  </si>
  <si>
    <t xml:space="preserve">Τεχνική και καλλιτεχνική εξειδίκευση οργάνου </t>
  </si>
  <si>
    <t xml:space="preserve">Ενδιαφέρον, αγάπη για την μουσική και ικανοποίηση μέσα από αυτήν </t>
  </si>
  <si>
    <t xml:space="preserve">Καλλιέργεια πνεύματος και έκφρασης, μουσικής ευαισθησίας, καλαισθησίας, αισθητικής, πειθαρχίας, αυτοπεποίθησης, δημιουργικότητας , ομαδικότητας , κοινωνικοποίησης μέσω της μουσικής </t>
  </si>
  <si>
    <t xml:space="preserve">Κατάρτιση διεθνούς επιπέδου θεωρητικών, ιστορίας, διδασκαλία διαφόρων ειδών μουσικής, ακουστικών δεξιοτήτων </t>
  </si>
  <si>
    <t>Συμμετοχή  σε σύνολα, συναυλίες, διαγωνισμούς</t>
  </si>
  <si>
    <t xml:space="preserve">Να μην υπάρχουν ωδεία </t>
  </si>
  <si>
    <t>Ψυχαγωγία</t>
  </si>
  <si>
    <t xml:space="preserve">Σωστή καθοδήγηση από τη διεύθυνση του ωδείου, ενδιαφέρον για τον μαθητή χωρίς εκμετάλλευση , παροχή αξιόλογου προσωπικού , δωρεάν παιδεία </t>
  </si>
  <si>
    <t>5. Κατά σειρά προτεραιότητας οι σημαντικότεροι στόχοι ενός Πανεπιστημιακού Μουσικού Τμήματος (ως 1η επιλογή):</t>
  </si>
  <si>
    <t>5.  Κατά σειρά προτεραιότητας οι σημαντικότεροι στόχοι ενός Πανεπιστημιακού Μουσικού Τμήματος (στις πρώτες τρεις επιλογές):</t>
  </si>
  <si>
    <t>Τεχνική και καλλιτεχνική εξειδίκευση του οργάνου.</t>
  </si>
  <si>
    <t>Ενδιαφέρον και αγάπη για τη μουσική .</t>
  </si>
  <si>
    <t>Κοινωνική,καλλιτεχνική και πνευματική εξέλιξη και ολοκλήρωση του φοιτητή (έκφραση συναισθημάτων ,ήθος ,αυτοπεποίθηση , ομαδικότητα, πειθαρχία, μουσική ευαισθησία ).</t>
  </si>
  <si>
    <t xml:space="preserve">Κατάρτιση διεθνούς επιπέδου ανωτέρων θεωρητικών. </t>
  </si>
  <si>
    <t xml:space="preserve">Συμμετοχή σε σύνολα και συναυλία / μουσικά δρώμενα / διαγωνισμούς .  </t>
  </si>
  <si>
    <t>Καταρτισμένο ακαδημαϊκό προσωπικό , με σταθερή παρουσία στο ακαδημαϊκό χώρο ,σωστή αντιμετώπιση φοιτητών.</t>
  </si>
  <si>
    <t xml:space="preserve">Καλλιέργεια της επιστημονικής διάστασης της μουσικής, μέσα από πολύπλευρη ενασχόληση  και γνώσεις διαφόρων επιπέδων και αντικειμένων ( σεμινάρια )  . </t>
  </si>
  <si>
    <t>Παιδαγωγική και διδακτική επάρκεια</t>
  </si>
  <si>
    <t>Ολοκληρωμένο πρόγραμμα σπουδών με πληθώρα επιλεγόμενων μαθημάτων  ,με κατευθύνσεις που να καλύπτουν τα ενδιαφέροντα του κάθε φοιτητή /όλα τα είδη μουσικής  .</t>
  </si>
  <si>
    <t>Αναγνώριση πτυχίου ,επαγγελματική αποκατάσταση , προετοιμασία για μεταπτυχιακές σπουδές .</t>
  </si>
  <si>
    <t>Κανένας</t>
  </si>
  <si>
    <t>6.  Ως φοιτητής της μουσικής πιο συχνά ή πιο έντονα αισθάνομαι (ως 1η επιλογή):</t>
  </si>
  <si>
    <t>6.  Ως φοιτητής της μουσικής πιο συχνά ή πιο έντονα αισθάνομαι (στις πρώτες τρεις επιλογές):</t>
  </si>
  <si>
    <t>Αγάπη για τον καθηγητή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</si>
  <si>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>Έχθρα για τον καθηγητή</t>
    </r>
  </si>
  <si>
    <t xml:space="preserve">Θαυμασμό για τον καθηγητή 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</si>
  <si>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>Έκσταση</t>
    </r>
  </si>
  <si>
    <t xml:space="preserve">Ενθουσιασμό </t>
  </si>
  <si>
    <t xml:space="preserve">Δίψα για μάθηση </t>
  </si>
  <si>
    <t xml:space="preserve">Ασέβεια </t>
  </si>
  <si>
    <t xml:space="preserve">Άγχος </t>
  </si>
  <si>
    <r>
      <t>a)</t>
    </r>
    <r>
      <rPr>
        <sz val="8"/>
        <color rgb="FFFF0000"/>
        <rFont val="Times New Roman"/>
        <family val="1"/>
        <charset val="161"/>
      </rPr>
      <t xml:space="preserve">    </t>
    </r>
    <r>
      <rPr>
        <sz val="8"/>
        <color theme="1"/>
        <rFont val="Calibri"/>
        <family val="2"/>
        <charset val="161"/>
        <scheme val="minor"/>
      </rPr>
      <t xml:space="preserve">Ψυχολογία </t>
    </r>
  </si>
  <si>
    <r>
      <t>b)</t>
    </r>
    <r>
      <rPr>
        <sz val="8"/>
        <color rgb="FFFF0000"/>
        <rFont val="Times New Roman"/>
        <family val="1"/>
        <charset val="161"/>
      </rPr>
      <t xml:space="preserve">    </t>
    </r>
    <r>
      <rPr>
        <sz val="8"/>
        <color theme="1"/>
        <rFont val="Calibri"/>
        <family val="2"/>
        <charset val="161"/>
        <scheme val="minor"/>
      </rPr>
      <t xml:space="preserve">Όργανο </t>
    </r>
  </si>
  <si>
    <r>
      <t>c)</t>
    </r>
    <r>
      <rPr>
        <sz val="8"/>
        <color rgb="FFFF0000"/>
        <rFont val="Times New Roman"/>
        <family val="1"/>
        <charset val="161"/>
      </rPr>
      <t xml:space="preserve">     </t>
    </r>
    <r>
      <rPr>
        <sz val="8"/>
        <color theme="1"/>
        <rFont val="Calibri"/>
        <family val="2"/>
        <charset val="161"/>
        <scheme val="minor"/>
      </rPr>
      <t xml:space="preserve">Θεωρητικά </t>
    </r>
  </si>
  <si>
    <r>
      <t>d)</t>
    </r>
    <r>
      <rPr>
        <sz val="8"/>
        <color rgb="FFFF0000"/>
        <rFont val="Times New Roman"/>
        <family val="1"/>
        <charset val="161"/>
      </rPr>
      <t xml:space="preserve">    </t>
    </r>
    <r>
      <rPr>
        <sz val="8"/>
        <color theme="1"/>
        <rFont val="Calibri"/>
        <family val="2"/>
        <charset val="161"/>
        <scheme val="minor"/>
      </rPr>
      <t xml:space="preserve"> Μουσικοπαιδαγωγική</t>
    </r>
  </si>
  <si>
    <r>
      <t>e)</t>
    </r>
    <r>
      <rPr>
        <sz val="8"/>
        <color rgb="FFFF0000"/>
        <rFont val="Times New Roman"/>
        <family val="1"/>
        <charset val="161"/>
      </rPr>
      <t xml:space="preserve">    </t>
    </r>
    <r>
      <rPr>
        <sz val="8"/>
        <color theme="1"/>
        <rFont val="Calibri"/>
        <family val="2"/>
        <charset val="161"/>
        <scheme val="minor"/>
      </rPr>
      <t>Βυζαντινή μουσική</t>
    </r>
  </si>
  <si>
    <r>
      <t>f)</t>
    </r>
    <r>
      <rPr>
        <sz val="8"/>
        <color rgb="FFFF0000"/>
        <rFont val="Times New Roman"/>
        <family val="1"/>
        <charset val="161"/>
      </rPr>
      <t xml:space="preserve">      </t>
    </r>
    <r>
      <rPr>
        <sz val="8"/>
        <color theme="1"/>
        <rFont val="Calibri"/>
        <family val="2"/>
        <charset val="161"/>
        <scheme val="minor"/>
      </rPr>
      <t>Μουσικοθεραπεία</t>
    </r>
  </si>
  <si>
    <r>
      <t>g)</t>
    </r>
    <r>
      <rPr>
        <sz val="8"/>
        <color rgb="FFFF0000"/>
        <rFont val="Times New Roman"/>
        <family val="1"/>
        <charset val="161"/>
      </rPr>
      <t xml:space="preserve">     </t>
    </r>
    <r>
      <rPr>
        <sz val="8"/>
        <color theme="1"/>
        <rFont val="Calibri"/>
        <family val="2"/>
        <charset val="161"/>
        <scheme val="minor"/>
      </rPr>
      <t xml:space="preserve">Ειδική αγωγή </t>
    </r>
  </si>
  <si>
    <r>
      <t>h)</t>
    </r>
    <r>
      <rPr>
        <sz val="8"/>
        <color rgb="FFFF0000"/>
        <rFont val="Times New Roman"/>
        <family val="1"/>
        <charset val="161"/>
      </rPr>
      <t xml:space="preserve">    </t>
    </r>
    <r>
      <rPr>
        <sz val="8"/>
        <color theme="1"/>
        <rFont val="Calibri"/>
        <family val="2"/>
        <charset val="161"/>
        <scheme val="minor"/>
      </rPr>
      <t>Σύνθεση</t>
    </r>
  </si>
  <si>
    <r>
      <t>i)</t>
    </r>
    <r>
      <rPr>
        <sz val="8"/>
        <color rgb="FFFF0000"/>
        <rFont val="Times New Roman"/>
        <family val="1"/>
        <charset val="161"/>
      </rPr>
      <t xml:space="preserve">       </t>
    </r>
    <r>
      <rPr>
        <sz val="8"/>
        <color theme="1"/>
        <rFont val="Calibri"/>
        <family val="2"/>
        <charset val="161"/>
        <scheme val="minor"/>
      </rPr>
      <t xml:space="preserve">Εθνομουσικολογία </t>
    </r>
  </si>
  <si>
    <r>
      <t>j)</t>
    </r>
    <r>
      <rPr>
        <sz val="8"/>
        <color rgb="FFFF0000"/>
        <rFont val="Times New Roman"/>
        <family val="1"/>
        <charset val="161"/>
      </rPr>
      <t xml:space="preserve">       </t>
    </r>
    <r>
      <rPr>
        <sz val="8"/>
        <color theme="1"/>
        <rFont val="Calibri"/>
        <family val="2"/>
        <charset val="161"/>
        <scheme val="minor"/>
      </rPr>
      <t xml:space="preserve">Ακουστική </t>
    </r>
  </si>
  <si>
    <r>
      <t>k)</t>
    </r>
    <r>
      <rPr>
        <sz val="8"/>
        <color rgb="FFFF0000"/>
        <rFont val="Times New Roman"/>
        <family val="1"/>
        <charset val="161"/>
      </rPr>
      <t xml:space="preserve">     </t>
    </r>
    <r>
      <rPr>
        <sz val="8"/>
        <color theme="1"/>
        <rFont val="Calibri"/>
        <family val="2"/>
        <charset val="161"/>
        <scheme val="minor"/>
      </rPr>
      <t>Μουσική κινηματογράφου</t>
    </r>
  </si>
  <si>
    <r>
      <t>l)</t>
    </r>
    <r>
      <rPr>
        <sz val="8"/>
        <color rgb="FFFF0000"/>
        <rFont val="Times New Roman"/>
        <family val="1"/>
        <charset val="161"/>
      </rPr>
      <t xml:space="preserve">       </t>
    </r>
    <r>
      <rPr>
        <sz val="8"/>
        <color theme="1"/>
        <rFont val="Calibri"/>
        <family val="2"/>
        <charset val="161"/>
        <scheme val="minor"/>
      </rPr>
      <t xml:space="preserve">Μουσική τεχνολογία </t>
    </r>
  </si>
  <si>
    <r>
      <t>m)</t>
    </r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>Αρχιτεκτονική χώρων</t>
    </r>
  </si>
  <si>
    <r>
      <t>n)</t>
    </r>
    <r>
      <rPr>
        <sz val="8"/>
        <color rgb="FFFF0000"/>
        <rFont val="Times New Roman"/>
        <family val="1"/>
        <charset val="161"/>
      </rPr>
      <t xml:space="preserve">    </t>
    </r>
    <r>
      <rPr>
        <sz val="8"/>
        <color theme="1"/>
        <rFont val="Calibri"/>
        <family val="2"/>
        <charset val="161"/>
        <scheme val="minor"/>
      </rPr>
      <t xml:space="preserve">Ηθοποιίας </t>
    </r>
  </si>
  <si>
    <t xml:space="preserve">Να κάνω μεταπτυχιακές σπουδές. </t>
  </si>
  <si>
    <t>3ν</t>
  </si>
  <si>
    <t>Να διδάσκω μουσική .</t>
  </si>
  <si>
    <t xml:space="preserve">Να παίζω μουσική  σε νυχτερινά κέντρα </t>
  </si>
  <si>
    <t>Να κάνω κάτι άσχετο με την μουσική.</t>
  </si>
  <si>
    <t>Να συνθέτω επαγγελματικά</t>
  </si>
  <si>
    <t>Να κάνω ταξίδια με τους φίλους μου και να παίζουμε μουσική για να επιβιώσουμε</t>
  </si>
  <si>
    <t>Να γίνω ροκ σταρ</t>
  </si>
  <si>
    <t xml:space="preserve">Αρχιτεκτονική χώρων . </t>
  </si>
  <si>
    <t xml:space="preserve">Να ασχοληθώ σολιστικά με την μουσική ως επαγγελματίας. </t>
  </si>
  <si>
    <t>Να ασχοληθώ σε ομαδικά σύνολα (ορχήστρες,χορωδίες) ως επαγγελματίας.</t>
  </si>
  <si>
    <t xml:space="preserve">7.  Τι θα ήθελες να κάνεις μετά την αποφοίτηση σου από το ΜΕΤ:  </t>
  </si>
  <si>
    <t>8.  Πόσο σε έχει προετοιμάσει το τμήμα για το μέλλον;</t>
  </si>
  <si>
    <t xml:space="preserve">Πλήρως </t>
  </si>
  <si>
    <t xml:space="preserve">Ικανοποιητικά </t>
  </si>
  <si>
    <t xml:space="preserve">Λιγότερο από ικανοποιητικά </t>
  </si>
  <si>
    <t xml:space="preserve">Καθόλου </t>
  </si>
  <si>
    <t xml:space="preserve">Μέτρια </t>
  </si>
  <si>
    <t>Δεν ξέρω ακόμα</t>
  </si>
  <si>
    <t>9.  Ρεαλιστικά, τι νομίζεις ότι τελικά θα κάνεις ως επάγγελμα στη ζωή σου;</t>
  </si>
  <si>
    <t>Δεν ξέρω</t>
  </si>
  <si>
    <t xml:space="preserve">Διδασκαλία / Καθηγητής </t>
  </si>
  <si>
    <t xml:space="preserve">Σολιστικά με την μουσική </t>
  </si>
  <si>
    <t xml:space="preserve">Επάγγελμα άσχετο με την μουσική </t>
  </si>
  <si>
    <t xml:space="preserve">Σύνθεση </t>
  </si>
  <si>
    <t xml:space="preserve">Ερευνητικό επίπεδο μουσικής </t>
  </si>
  <si>
    <t xml:space="preserve">Μουσικοθεραπεία </t>
  </si>
  <si>
    <t xml:space="preserve">Να παίζω μουσική σε νυχτερινά κέντρα </t>
  </si>
  <si>
    <t>Μουσικός</t>
  </si>
  <si>
    <t>Θεωρητικό υπόβαθρο (ανάλυση , θεωρητικά )</t>
  </si>
  <si>
    <r>
      <rPr>
        <sz val="8"/>
        <color rgb="FFFF0000"/>
        <rFont val="Times New Roman"/>
        <family val="1"/>
        <charset val="161"/>
      </rPr>
      <t xml:space="preserve"> </t>
    </r>
    <r>
      <rPr>
        <sz val="8"/>
        <color theme="1"/>
        <rFont val="Calibri"/>
        <family val="2"/>
        <charset val="161"/>
        <scheme val="minor"/>
      </rPr>
      <t xml:space="preserve">Άνεργος </t>
    </r>
  </si>
  <si>
    <t>Μουσικός Παιδαγωγός</t>
  </si>
  <si>
    <t>Να ασχοληθώ με σύνολα μουσικής</t>
  </si>
  <si>
    <t>10.  Χαρακτηριστικά ενός καλού δάσκαλου μουσικής (ως 1η επιλογή):</t>
  </si>
  <si>
    <t>10.  Χαρακτηριστικά ενός καλού δάσκαλου μουσικής (στις πρώτες τρεις επιλογές):</t>
  </si>
  <si>
    <t>Μεταδοτικότητα - Διδακτική ικανότητα (εμπειρία )</t>
  </si>
  <si>
    <t xml:space="preserve">Γνώση και δεξιότητα  αντικειμένου </t>
  </si>
  <si>
    <t xml:space="preserve">Αγάπη για την μουσική </t>
  </si>
  <si>
    <t xml:space="preserve">Γνώση Θεωρητικών </t>
  </si>
  <si>
    <t>Αγάπη, σεβασμός και επικοινωνία για και με τον μαθητή. Καλή σχέση μαθητή – καθηγητή (παιδαγωγός, υπομονετικός)</t>
  </si>
  <si>
    <t>Στοιχεία προσωπικότητας / χαρακτήρα (ευγενικός , δεκτικός)</t>
  </si>
  <si>
    <t>11.  Ποιο είναι κατά τη γνώμη σου, το αντικείμενο των μαθημάτων της Μουσικής Παιδαγωγικής και ποιους φοιτητές αφορά;</t>
  </si>
  <si>
    <t>Δεν απαντήθηκε.</t>
  </si>
  <si>
    <t>Δεν ξέρω ,αλλά αφορά όλους τους φοιτητές .</t>
  </si>
  <si>
    <t>Δεν ξέρω αλλά αφορά τους φοιτητές που θέλουν να διδάξουν .</t>
  </si>
  <si>
    <t xml:space="preserve">Δεν γνωρίζω </t>
  </si>
  <si>
    <t>Ξέρω, αφορά τους φοιτητές που θέλουν να διδάξουν .</t>
  </si>
  <si>
    <t>Ξέρω, αφορά όλους τους φοιτητές .</t>
  </si>
  <si>
    <t>12.  Σημείωσε την απάντηση που σου ταιριάζει (ΜΠ κατάρτιση):</t>
  </si>
  <si>
    <t xml:space="preserve">Θέλω και χρειάζομαι να λάβω μουσικοπαιδαγωγική κατάρτιση. </t>
  </si>
  <si>
    <t xml:space="preserve">Θέλω αλλά δεν χρειάζομαι να λάβω μουσικοπαιδαγωγική κατάρτιση. </t>
  </si>
  <si>
    <t xml:space="preserve">Δεν θέλω αλλά χρειάζομαι να λάβω μουσικοπαιδαγωγική κατάρτιση. </t>
  </si>
  <si>
    <t>Δεν θέλω και δεν χρειάζομαι να λάβω μουσικοπαιδαγωγική κατάρτιση.</t>
  </si>
  <si>
    <t>13.   Προσωπικές  προτεραιότητες  γνώσεων στη Μουσική Παιδαγωγική  (ως 1η επιλογή):</t>
  </si>
  <si>
    <t>13.   Προσωπικές  προτεραιότητες  γνώσεων στη Μουσική Παιδαγωγική (στις πρώτες τρεις επιλογές):</t>
  </si>
  <si>
    <t xml:space="preserve">Παιδαγωγική προσέγγιση μαθητή </t>
  </si>
  <si>
    <t xml:space="preserve">Μεθοδολογία διδασκαλίας  </t>
  </si>
  <si>
    <t xml:space="preserve">Επαφή με την πραγματική διδασκαλία </t>
  </si>
  <si>
    <t xml:space="preserve">Διδασκαλία οργάνου και μεθοδολογίας του </t>
  </si>
  <si>
    <t xml:space="preserve">Τρέχουσες μουσικές προτιμήσεις των εφήβων </t>
  </si>
  <si>
    <t xml:space="preserve">Μουσική ως θεραπεία </t>
  </si>
  <si>
    <t>14.  Πως φαντάζεσαι τον «ιδανικό διδάσκοντα» του μαθήματος Μουσική Παιδαγωγική  (ως 1η επιλογή);</t>
  </si>
  <si>
    <t>14.  Πως φαντάζεσαι τον «ιδανικό διδάσκοντα» του μαθήματος Μουσική Παιδαγωγική (στις πρώτες τρεις επιλογές):</t>
  </si>
  <si>
    <t xml:space="preserve">Μεταδοτικότητα </t>
  </si>
  <si>
    <t>Γνώση και δεξιότητα του αντικειμένου</t>
  </si>
  <si>
    <t>Στοιχεία προσωπικότητας/χαρακτήρα</t>
  </si>
  <si>
    <t xml:space="preserve">Δεν υπάρχει ιδανικός δάσκαλος </t>
  </si>
  <si>
    <t>Παιδαγωγική προσέγγιση του μαθητή</t>
  </si>
  <si>
    <t>Διδακτική ικανότητα-μεθοδολογία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</si>
</sst>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8"/>
      <color rgb="FFFF0000"/>
      <name val="Times New Roman"/>
      <family val="1"/>
      <charset val="161"/>
    </font>
    <font>
      <sz val="8"/>
      <color rgb="FFFF0000"/>
      <name val="Calibri"/>
      <family val="1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 applyAlignment="1"/>
    <xf numFmtId="0" fontId="0" fillId="0" borderId="0" xfId="1" applyNumberFormat="1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0" borderId="0" xfId="1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/>
    <xf numFmtId="0" fontId="6" fillId="0" borderId="14" xfId="0" applyFont="1" applyBorder="1" applyAlignment="1">
      <alignment horizontal="justify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9" fontId="0" fillId="0" borderId="3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16" xfId="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3" xfId="0" applyFont="1" applyBorder="1"/>
    <xf numFmtId="0" fontId="2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0" borderId="0" xfId="0" applyFont="1"/>
    <xf numFmtId="0" fontId="2" fillId="0" borderId="3" xfId="0" applyFont="1" applyBorder="1"/>
    <xf numFmtId="0" fontId="3" fillId="0" borderId="3" xfId="0" applyFont="1" applyBorder="1" applyAlignment="1">
      <alignment horizontal="justify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6"/>
  <sheetViews>
    <sheetView topLeftCell="AE1" zoomScaleNormal="100" workbookViewId="0">
      <selection activeCell="AG1" sqref="AG1:AI1"/>
    </sheetView>
  </sheetViews>
  <sheetFormatPr defaultRowHeight="15" x14ac:dyDescent="0.25"/>
  <cols>
    <col min="2" max="2" width="20.42578125" customWidth="1"/>
    <col min="3" max="3" width="7.42578125" customWidth="1"/>
    <col min="5" max="5" width="22.140625" customWidth="1"/>
    <col min="6" max="6" width="6.5703125" customWidth="1"/>
    <col min="7" max="7" width="38.140625" customWidth="1"/>
    <col min="8" max="8" width="25.28515625" customWidth="1"/>
    <col min="9" max="9" width="29" customWidth="1"/>
    <col min="10" max="11" width="21.28515625" style="1" customWidth="1"/>
    <col min="12" max="12" width="24.28515625" style="1" customWidth="1"/>
    <col min="13" max="14" width="18.5703125" customWidth="1"/>
    <col min="15" max="15" width="20.5703125" customWidth="1"/>
    <col min="16" max="16" width="19.7109375" customWidth="1"/>
    <col min="17" max="17" width="23.7109375" customWidth="1"/>
    <col min="18" max="18" width="22.28515625" customWidth="1"/>
    <col min="19" max="21" width="30.7109375" customWidth="1"/>
    <col min="22" max="24" width="22.7109375" customWidth="1"/>
    <col min="25" max="25" width="55.28515625" customWidth="1"/>
    <col min="26" max="26" width="46.28515625" customWidth="1"/>
    <col min="27" max="27" width="11.140625" customWidth="1"/>
    <col min="28" max="29" width="24.7109375" customWidth="1"/>
    <col min="30" max="30" width="22.5703125" customWidth="1"/>
    <col min="31" max="31" width="37.5703125" customWidth="1"/>
    <col min="32" max="32" width="17.85546875" customWidth="1"/>
    <col min="33" max="34" width="19.7109375" customWidth="1"/>
    <col min="35" max="35" width="21.28515625" customWidth="1"/>
    <col min="36" max="37" width="11.7109375" customWidth="1"/>
    <col min="38" max="38" width="14" customWidth="1"/>
  </cols>
  <sheetData>
    <row r="1" spans="1:38" ht="1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6</v>
      </c>
      <c r="I1" t="s">
        <v>8</v>
      </c>
      <c r="J1" s="8" t="s">
        <v>9</v>
      </c>
      <c r="K1" s="8"/>
      <c r="L1" s="8"/>
      <c r="M1" s="9" t="s">
        <v>10</v>
      </c>
      <c r="N1" s="9"/>
      <c r="O1" s="9"/>
      <c r="P1" s="10" t="s">
        <v>11</v>
      </c>
      <c r="Q1" s="10"/>
      <c r="R1" s="10"/>
      <c r="S1" s="9" t="s">
        <v>12</v>
      </c>
      <c r="T1" s="9"/>
      <c r="U1" s="9"/>
      <c r="V1" s="11" t="s">
        <v>13</v>
      </c>
      <c r="W1" s="9"/>
      <c r="X1" s="9"/>
      <c r="Y1" t="s">
        <v>14</v>
      </c>
      <c r="Z1" t="s">
        <v>66</v>
      </c>
      <c r="AA1" t="s">
        <v>15</v>
      </c>
      <c r="AB1" s="12" t="s">
        <v>17</v>
      </c>
      <c r="AC1" s="12"/>
      <c r="AD1" s="12"/>
      <c r="AE1" t="s">
        <v>16</v>
      </c>
      <c r="AF1" t="s">
        <v>19</v>
      </c>
      <c r="AG1" s="9" t="s">
        <v>18</v>
      </c>
      <c r="AH1" s="9"/>
      <c r="AI1" s="9"/>
      <c r="AJ1" s="9" t="s">
        <v>20</v>
      </c>
      <c r="AK1" s="9"/>
      <c r="AL1" s="9"/>
    </row>
    <row r="2" spans="1:38" ht="15" customHeight="1" x14ac:dyDescent="0.25">
      <c r="A2">
        <v>1</v>
      </c>
      <c r="B2">
        <v>1</v>
      </c>
      <c r="C2">
        <v>19</v>
      </c>
      <c r="D2">
        <v>3</v>
      </c>
      <c r="E2" t="s">
        <v>21</v>
      </c>
      <c r="F2">
        <v>1</v>
      </c>
      <c r="G2">
        <v>1</v>
      </c>
      <c r="H2">
        <v>1</v>
      </c>
      <c r="I2">
        <v>4</v>
      </c>
      <c r="J2" s="2">
        <v>3</v>
      </c>
      <c r="K2" s="2">
        <v>4</v>
      </c>
      <c r="L2" s="2">
        <v>1</v>
      </c>
      <c r="M2" s="5">
        <v>1</v>
      </c>
      <c r="N2" s="5">
        <v>2</v>
      </c>
      <c r="O2" s="5">
        <v>4</v>
      </c>
      <c r="P2" s="5">
        <v>4</v>
      </c>
      <c r="Q2" s="5">
        <v>1</v>
      </c>
      <c r="R2" s="5">
        <v>5</v>
      </c>
      <c r="S2" s="5">
        <v>1</v>
      </c>
      <c r="T2" s="4" t="s">
        <v>64</v>
      </c>
      <c r="U2" s="4" t="s">
        <v>64</v>
      </c>
      <c r="V2" s="4">
        <v>8</v>
      </c>
      <c r="W2" s="4">
        <v>16</v>
      </c>
      <c r="X2" s="4">
        <v>17</v>
      </c>
      <c r="Y2" s="4">
        <v>1</v>
      </c>
      <c r="Z2">
        <v>2</v>
      </c>
      <c r="AA2">
        <v>4</v>
      </c>
      <c r="AB2" s="4">
        <v>2</v>
      </c>
      <c r="AC2" s="4">
        <v>1</v>
      </c>
      <c r="AD2" s="4" t="s">
        <v>64</v>
      </c>
      <c r="AE2">
        <v>1</v>
      </c>
      <c r="AF2">
        <v>1</v>
      </c>
      <c r="AG2" s="4">
        <v>2</v>
      </c>
      <c r="AH2" s="4">
        <v>4</v>
      </c>
      <c r="AI2" s="4">
        <v>1</v>
      </c>
      <c r="AJ2" s="4">
        <v>5</v>
      </c>
      <c r="AK2" s="4">
        <v>2</v>
      </c>
      <c r="AL2" s="4" t="s">
        <v>64</v>
      </c>
    </row>
    <row r="3" spans="1:38" x14ac:dyDescent="0.25">
      <c r="A3">
        <v>2</v>
      </c>
      <c r="B3">
        <v>1</v>
      </c>
      <c r="C3">
        <v>19</v>
      </c>
      <c r="D3">
        <v>3</v>
      </c>
      <c r="E3" t="s">
        <v>22</v>
      </c>
      <c r="F3">
        <v>1</v>
      </c>
      <c r="G3">
        <v>1</v>
      </c>
      <c r="H3">
        <v>1</v>
      </c>
      <c r="I3">
        <v>1</v>
      </c>
      <c r="J3" s="2">
        <v>11</v>
      </c>
      <c r="K3" s="2">
        <v>16</v>
      </c>
      <c r="L3" s="6" t="s">
        <v>63</v>
      </c>
      <c r="M3" s="5">
        <v>1</v>
      </c>
      <c r="N3" s="5">
        <v>2</v>
      </c>
      <c r="O3" s="5">
        <v>3</v>
      </c>
      <c r="P3" s="5">
        <v>4</v>
      </c>
      <c r="Q3" s="5">
        <v>1</v>
      </c>
      <c r="R3" s="5">
        <v>3</v>
      </c>
      <c r="S3" s="5">
        <v>7</v>
      </c>
      <c r="T3" s="5">
        <v>1</v>
      </c>
      <c r="U3" s="5">
        <v>8</v>
      </c>
      <c r="V3" s="5">
        <v>16</v>
      </c>
      <c r="W3" s="4" t="s">
        <v>64</v>
      </c>
      <c r="X3" s="4" t="s">
        <v>64</v>
      </c>
      <c r="Y3" s="4">
        <v>2</v>
      </c>
      <c r="Z3">
        <v>3</v>
      </c>
      <c r="AA3">
        <v>2</v>
      </c>
      <c r="AB3" s="4">
        <v>1</v>
      </c>
      <c r="AC3" s="4">
        <v>2</v>
      </c>
      <c r="AD3" s="4" t="s">
        <v>64</v>
      </c>
      <c r="AE3">
        <v>1</v>
      </c>
      <c r="AF3">
        <v>1</v>
      </c>
      <c r="AG3" s="4">
        <v>4</v>
      </c>
      <c r="AH3" s="4">
        <v>2</v>
      </c>
      <c r="AI3" s="4" t="s">
        <v>64</v>
      </c>
      <c r="AJ3" s="4">
        <v>5</v>
      </c>
      <c r="AK3" s="4">
        <v>2</v>
      </c>
      <c r="AL3" s="4" t="s">
        <v>64</v>
      </c>
    </row>
    <row r="4" spans="1:38" x14ac:dyDescent="0.25">
      <c r="A4">
        <v>3</v>
      </c>
      <c r="B4">
        <v>1</v>
      </c>
      <c r="C4">
        <v>19</v>
      </c>
      <c r="D4">
        <v>3</v>
      </c>
      <c r="E4" t="s">
        <v>22</v>
      </c>
      <c r="F4">
        <v>2</v>
      </c>
      <c r="G4">
        <v>1</v>
      </c>
      <c r="H4">
        <v>1</v>
      </c>
      <c r="I4">
        <v>1</v>
      </c>
      <c r="J4" s="2">
        <v>6</v>
      </c>
      <c r="K4" s="2">
        <v>16</v>
      </c>
      <c r="L4" s="2">
        <v>3</v>
      </c>
      <c r="M4" s="5">
        <v>2</v>
      </c>
      <c r="N4" s="5">
        <v>4</v>
      </c>
      <c r="O4" s="5">
        <v>3</v>
      </c>
      <c r="P4" s="5">
        <v>1</v>
      </c>
      <c r="Q4" s="5">
        <v>3</v>
      </c>
      <c r="R4" s="4" t="s">
        <v>64</v>
      </c>
      <c r="S4" s="4">
        <v>3</v>
      </c>
      <c r="T4" s="4">
        <v>8</v>
      </c>
      <c r="U4" s="4" t="s">
        <v>64</v>
      </c>
      <c r="V4" s="4">
        <v>14</v>
      </c>
      <c r="W4" s="4">
        <v>19</v>
      </c>
      <c r="X4" s="4">
        <v>20</v>
      </c>
      <c r="Y4" s="4" t="s">
        <v>28</v>
      </c>
      <c r="Z4" s="3">
        <v>5</v>
      </c>
      <c r="AA4" s="3">
        <v>3</v>
      </c>
      <c r="AB4" s="4">
        <v>6</v>
      </c>
      <c r="AC4" s="4">
        <v>2</v>
      </c>
      <c r="AD4" s="4">
        <v>3</v>
      </c>
      <c r="AE4" s="3">
        <v>2</v>
      </c>
      <c r="AF4" s="3">
        <v>1</v>
      </c>
      <c r="AG4" s="4">
        <v>1</v>
      </c>
      <c r="AH4" s="4">
        <v>3</v>
      </c>
      <c r="AI4" s="4">
        <v>2</v>
      </c>
      <c r="AJ4" s="4">
        <v>3</v>
      </c>
      <c r="AK4" s="4">
        <v>5</v>
      </c>
      <c r="AL4" s="4">
        <v>2</v>
      </c>
    </row>
    <row r="5" spans="1:38" x14ac:dyDescent="0.25">
      <c r="A5">
        <v>4</v>
      </c>
      <c r="B5">
        <v>1</v>
      </c>
      <c r="C5">
        <v>20</v>
      </c>
      <c r="D5">
        <v>3</v>
      </c>
      <c r="E5" t="s">
        <v>22</v>
      </c>
      <c r="F5">
        <v>1</v>
      </c>
      <c r="G5">
        <v>2</v>
      </c>
      <c r="H5">
        <v>1</v>
      </c>
      <c r="I5">
        <v>1</v>
      </c>
      <c r="J5" s="2">
        <v>13</v>
      </c>
      <c r="K5" s="2">
        <v>16</v>
      </c>
      <c r="L5" s="2">
        <v>11</v>
      </c>
      <c r="M5" s="5">
        <v>1</v>
      </c>
      <c r="N5" s="5">
        <v>2</v>
      </c>
      <c r="O5" s="4" t="s">
        <v>64</v>
      </c>
      <c r="P5" s="5">
        <v>4</v>
      </c>
      <c r="Q5" s="5">
        <v>5</v>
      </c>
      <c r="R5" s="4" t="s">
        <v>64</v>
      </c>
      <c r="S5" s="4">
        <v>4</v>
      </c>
      <c r="T5" s="4" t="s">
        <v>64</v>
      </c>
      <c r="U5" s="4" t="s">
        <v>64</v>
      </c>
      <c r="V5" s="4">
        <v>19</v>
      </c>
      <c r="W5" s="4">
        <v>14</v>
      </c>
      <c r="X5" s="4">
        <v>4</v>
      </c>
      <c r="Y5" s="4" t="s">
        <v>27</v>
      </c>
      <c r="Z5" s="3">
        <v>2</v>
      </c>
      <c r="AA5" s="3">
        <v>3</v>
      </c>
      <c r="AB5" s="4">
        <v>1</v>
      </c>
      <c r="AC5" s="4">
        <v>4</v>
      </c>
      <c r="AD5" s="4">
        <v>5</v>
      </c>
      <c r="AE5" s="3">
        <v>5</v>
      </c>
      <c r="AF5" s="3">
        <v>1</v>
      </c>
      <c r="AG5" s="4">
        <v>2</v>
      </c>
      <c r="AH5" s="4">
        <v>1</v>
      </c>
      <c r="AI5" s="4" t="s">
        <v>64</v>
      </c>
      <c r="AJ5" s="4">
        <v>1</v>
      </c>
      <c r="AK5" s="4">
        <v>1</v>
      </c>
      <c r="AL5" s="4">
        <v>1</v>
      </c>
    </row>
    <row r="6" spans="1:38" x14ac:dyDescent="0.25">
      <c r="A6">
        <v>5</v>
      </c>
      <c r="B6">
        <v>1</v>
      </c>
      <c r="C6">
        <v>19</v>
      </c>
      <c r="D6">
        <v>3</v>
      </c>
      <c r="E6" t="s">
        <v>22</v>
      </c>
      <c r="F6">
        <v>1</v>
      </c>
      <c r="G6">
        <v>1</v>
      </c>
      <c r="H6">
        <v>1</v>
      </c>
      <c r="I6">
        <v>11</v>
      </c>
      <c r="J6" s="2">
        <v>13</v>
      </c>
      <c r="K6" s="2">
        <v>4</v>
      </c>
      <c r="L6" s="2">
        <v>11</v>
      </c>
      <c r="M6" s="5">
        <v>2</v>
      </c>
      <c r="N6" s="5">
        <v>1</v>
      </c>
      <c r="O6" s="4" t="s">
        <v>64</v>
      </c>
      <c r="P6" s="5">
        <v>4</v>
      </c>
      <c r="Q6" s="4" t="s">
        <v>64</v>
      </c>
      <c r="R6" s="4" t="s">
        <v>64</v>
      </c>
      <c r="S6" s="4">
        <v>10</v>
      </c>
      <c r="T6" s="4">
        <v>3</v>
      </c>
      <c r="U6" s="4" t="s">
        <v>64</v>
      </c>
      <c r="V6" s="4">
        <v>14</v>
      </c>
      <c r="W6" s="4">
        <v>4</v>
      </c>
      <c r="X6" s="4">
        <v>12</v>
      </c>
      <c r="Y6" s="4">
        <v>4</v>
      </c>
      <c r="Z6" s="3">
        <v>3</v>
      </c>
      <c r="AA6" s="3">
        <v>6</v>
      </c>
      <c r="AB6" s="4">
        <v>5</v>
      </c>
      <c r="AC6" s="4">
        <v>1</v>
      </c>
      <c r="AD6" s="4">
        <v>4</v>
      </c>
      <c r="AE6" s="3">
        <v>2</v>
      </c>
      <c r="AF6" s="3">
        <v>1</v>
      </c>
      <c r="AG6" s="4">
        <v>5</v>
      </c>
      <c r="AH6" s="4">
        <v>5</v>
      </c>
      <c r="AI6" s="4">
        <v>5</v>
      </c>
      <c r="AJ6" s="4">
        <v>1</v>
      </c>
      <c r="AK6" s="4">
        <v>1</v>
      </c>
      <c r="AL6" s="4">
        <v>1</v>
      </c>
    </row>
    <row r="7" spans="1:38" x14ac:dyDescent="0.25">
      <c r="A7">
        <v>6</v>
      </c>
      <c r="B7">
        <v>1</v>
      </c>
      <c r="C7">
        <v>30</v>
      </c>
      <c r="D7">
        <v>3</v>
      </c>
      <c r="E7" t="s">
        <v>21</v>
      </c>
      <c r="F7">
        <v>2</v>
      </c>
      <c r="G7">
        <v>1</v>
      </c>
      <c r="H7">
        <v>1</v>
      </c>
      <c r="I7">
        <v>1</v>
      </c>
      <c r="J7" s="2">
        <v>13</v>
      </c>
      <c r="K7" s="2">
        <v>9</v>
      </c>
      <c r="L7" s="2">
        <v>11</v>
      </c>
      <c r="M7" s="5">
        <v>5</v>
      </c>
      <c r="N7" s="5">
        <v>2</v>
      </c>
      <c r="O7" s="4" t="s">
        <v>64</v>
      </c>
      <c r="P7" s="5">
        <v>2</v>
      </c>
      <c r="Q7" s="5">
        <v>3</v>
      </c>
      <c r="R7" s="4" t="s">
        <v>64</v>
      </c>
      <c r="S7" s="4">
        <v>3</v>
      </c>
      <c r="T7" s="4">
        <v>7</v>
      </c>
      <c r="U7" s="4">
        <v>9</v>
      </c>
      <c r="V7" s="4">
        <v>14</v>
      </c>
      <c r="W7" s="4">
        <v>17</v>
      </c>
      <c r="X7" s="4">
        <v>19</v>
      </c>
      <c r="Y7" s="4">
        <v>2</v>
      </c>
      <c r="Z7" s="3">
        <v>5</v>
      </c>
      <c r="AA7" s="3">
        <v>3</v>
      </c>
      <c r="AB7" s="4">
        <v>4</v>
      </c>
      <c r="AC7" s="4">
        <v>1</v>
      </c>
      <c r="AD7" s="4">
        <v>5</v>
      </c>
      <c r="AE7" s="4">
        <v>3</v>
      </c>
      <c r="AF7" s="3">
        <v>1</v>
      </c>
      <c r="AG7" s="4">
        <v>1</v>
      </c>
      <c r="AH7" s="4">
        <v>2</v>
      </c>
      <c r="AI7" s="4">
        <v>3</v>
      </c>
      <c r="AJ7" s="4">
        <v>5</v>
      </c>
      <c r="AK7" s="4">
        <v>6</v>
      </c>
      <c r="AL7" s="4">
        <v>3</v>
      </c>
    </row>
    <row r="8" spans="1:38" x14ac:dyDescent="0.25">
      <c r="A8">
        <v>7</v>
      </c>
      <c r="B8">
        <v>1</v>
      </c>
      <c r="C8">
        <v>21</v>
      </c>
      <c r="D8">
        <v>3</v>
      </c>
      <c r="E8" t="s">
        <v>23</v>
      </c>
      <c r="F8">
        <v>2</v>
      </c>
      <c r="G8">
        <v>1</v>
      </c>
      <c r="H8">
        <v>1</v>
      </c>
      <c r="I8">
        <v>1</v>
      </c>
      <c r="J8" s="2">
        <v>13</v>
      </c>
      <c r="K8" s="2">
        <v>15</v>
      </c>
      <c r="L8" s="2">
        <v>16</v>
      </c>
      <c r="M8" s="5">
        <v>3</v>
      </c>
      <c r="N8" s="5">
        <v>2</v>
      </c>
      <c r="O8" s="5">
        <v>1</v>
      </c>
      <c r="P8" s="5">
        <v>3</v>
      </c>
      <c r="Q8" s="5">
        <v>6</v>
      </c>
      <c r="R8" s="4" t="s">
        <v>64</v>
      </c>
      <c r="S8" s="4">
        <v>3</v>
      </c>
      <c r="T8" s="4">
        <v>7</v>
      </c>
      <c r="U8" s="4">
        <v>6</v>
      </c>
      <c r="V8" s="4">
        <v>14</v>
      </c>
      <c r="W8" s="4">
        <v>16</v>
      </c>
      <c r="X8" s="4">
        <v>9</v>
      </c>
      <c r="Y8" s="4">
        <v>1</v>
      </c>
      <c r="Z8" s="3">
        <v>3</v>
      </c>
      <c r="AA8" s="3">
        <v>1</v>
      </c>
      <c r="AB8" s="4">
        <v>3</v>
      </c>
      <c r="AC8" s="4">
        <v>2</v>
      </c>
      <c r="AD8" s="4" t="s">
        <v>64</v>
      </c>
      <c r="AE8">
        <v>2</v>
      </c>
      <c r="AF8" s="3">
        <v>2</v>
      </c>
      <c r="AG8" s="4">
        <v>2</v>
      </c>
      <c r="AH8" s="4">
        <v>3</v>
      </c>
      <c r="AI8" s="4" t="s">
        <v>64</v>
      </c>
      <c r="AJ8" s="4">
        <v>4</v>
      </c>
      <c r="AK8" s="4">
        <v>3</v>
      </c>
      <c r="AL8" s="4" t="s">
        <v>64</v>
      </c>
    </row>
    <row r="9" spans="1:38" x14ac:dyDescent="0.25">
      <c r="A9">
        <v>8</v>
      </c>
      <c r="B9">
        <v>1</v>
      </c>
      <c r="C9">
        <v>19</v>
      </c>
      <c r="D9">
        <v>3</v>
      </c>
      <c r="E9" t="s">
        <v>24</v>
      </c>
      <c r="F9">
        <v>2</v>
      </c>
      <c r="G9">
        <v>2</v>
      </c>
      <c r="H9">
        <v>1</v>
      </c>
      <c r="I9">
        <v>5</v>
      </c>
      <c r="J9" s="2">
        <v>13</v>
      </c>
      <c r="K9" s="2">
        <v>16</v>
      </c>
      <c r="L9" s="2">
        <v>6</v>
      </c>
      <c r="M9" s="5">
        <v>4</v>
      </c>
      <c r="N9" s="5">
        <v>1</v>
      </c>
      <c r="O9" s="5">
        <v>2</v>
      </c>
      <c r="P9" s="5">
        <v>4</v>
      </c>
      <c r="Q9" s="5">
        <v>1</v>
      </c>
      <c r="R9" s="5">
        <v>5</v>
      </c>
      <c r="S9" s="5">
        <v>4</v>
      </c>
      <c r="T9" s="5">
        <v>5</v>
      </c>
      <c r="U9" s="5">
        <v>7</v>
      </c>
      <c r="V9" s="5">
        <v>14</v>
      </c>
      <c r="W9" s="5">
        <v>7</v>
      </c>
      <c r="X9" s="5">
        <v>3</v>
      </c>
      <c r="Y9" s="4" t="s">
        <v>25</v>
      </c>
      <c r="Z9" s="3">
        <v>3</v>
      </c>
      <c r="AA9" s="3">
        <v>3</v>
      </c>
      <c r="AB9" s="4">
        <v>5</v>
      </c>
      <c r="AC9" s="4">
        <v>4</v>
      </c>
      <c r="AD9" s="4">
        <v>1</v>
      </c>
      <c r="AE9" s="3">
        <v>2</v>
      </c>
      <c r="AF9" s="3">
        <v>1</v>
      </c>
      <c r="AG9" s="4">
        <v>5</v>
      </c>
      <c r="AH9" s="4">
        <v>5</v>
      </c>
      <c r="AI9" s="4">
        <v>5</v>
      </c>
      <c r="AJ9" s="4">
        <v>1</v>
      </c>
      <c r="AK9" s="4">
        <v>1</v>
      </c>
      <c r="AL9" s="4">
        <v>1</v>
      </c>
    </row>
    <row r="10" spans="1:38" x14ac:dyDescent="0.25">
      <c r="A10">
        <v>9</v>
      </c>
      <c r="B10">
        <v>1</v>
      </c>
      <c r="C10">
        <v>22</v>
      </c>
      <c r="D10">
        <v>9</v>
      </c>
      <c r="E10" t="s">
        <v>23</v>
      </c>
      <c r="F10">
        <v>2</v>
      </c>
      <c r="G10">
        <v>1</v>
      </c>
      <c r="H10">
        <v>1</v>
      </c>
      <c r="I10">
        <v>1</v>
      </c>
      <c r="J10" s="2">
        <v>6</v>
      </c>
      <c r="K10" s="2">
        <v>10</v>
      </c>
      <c r="L10" s="2">
        <v>11</v>
      </c>
      <c r="M10" s="5">
        <v>1</v>
      </c>
      <c r="N10" s="4" t="s">
        <v>64</v>
      </c>
      <c r="O10" s="5" t="s">
        <v>64</v>
      </c>
      <c r="P10" s="5">
        <v>2</v>
      </c>
      <c r="Q10" s="5">
        <v>6</v>
      </c>
      <c r="R10" s="5" t="s">
        <v>64</v>
      </c>
      <c r="S10" s="5">
        <v>7</v>
      </c>
      <c r="T10" s="5">
        <v>6</v>
      </c>
      <c r="U10" s="5">
        <v>9</v>
      </c>
      <c r="V10" s="5">
        <v>20</v>
      </c>
      <c r="W10" s="5">
        <v>12</v>
      </c>
      <c r="X10" s="5">
        <v>14</v>
      </c>
      <c r="Y10" s="5">
        <v>1</v>
      </c>
      <c r="Z10" s="2">
        <v>2</v>
      </c>
      <c r="AA10" s="2">
        <v>4</v>
      </c>
      <c r="AB10" s="5">
        <v>4</v>
      </c>
      <c r="AC10" s="5">
        <v>1</v>
      </c>
      <c r="AD10" s="4" t="s">
        <v>64</v>
      </c>
      <c r="AE10" s="3">
        <v>4</v>
      </c>
      <c r="AF10" s="3">
        <v>1</v>
      </c>
      <c r="AG10" s="4">
        <v>2</v>
      </c>
      <c r="AH10" s="4">
        <v>1</v>
      </c>
      <c r="AI10" s="4" t="s">
        <v>64</v>
      </c>
      <c r="AJ10" s="4">
        <v>6</v>
      </c>
      <c r="AK10" s="4">
        <v>5</v>
      </c>
      <c r="AL10" s="4" t="s">
        <v>64</v>
      </c>
    </row>
    <row r="11" spans="1:38" x14ac:dyDescent="0.25">
      <c r="A11">
        <v>10</v>
      </c>
      <c r="B11">
        <v>1</v>
      </c>
      <c r="C11">
        <v>22</v>
      </c>
      <c r="D11">
        <v>9</v>
      </c>
      <c r="E11" t="s">
        <v>22</v>
      </c>
      <c r="F11">
        <v>2</v>
      </c>
      <c r="G11">
        <v>1</v>
      </c>
      <c r="H11">
        <v>1</v>
      </c>
      <c r="I11">
        <v>6</v>
      </c>
      <c r="J11" s="2">
        <v>16</v>
      </c>
      <c r="K11" s="2">
        <v>11</v>
      </c>
      <c r="L11" s="2">
        <v>13</v>
      </c>
      <c r="M11" s="5">
        <v>2</v>
      </c>
      <c r="N11" s="5">
        <v>3</v>
      </c>
      <c r="O11" s="5" t="s">
        <v>64</v>
      </c>
      <c r="P11" s="5">
        <v>1</v>
      </c>
      <c r="Q11" s="5">
        <v>4</v>
      </c>
      <c r="R11" s="5">
        <v>5</v>
      </c>
      <c r="S11" s="5">
        <v>1</v>
      </c>
      <c r="T11" s="5">
        <v>8</v>
      </c>
      <c r="U11" s="5">
        <v>9</v>
      </c>
      <c r="V11" s="5">
        <v>1</v>
      </c>
      <c r="W11" s="5">
        <v>3</v>
      </c>
      <c r="X11" s="5">
        <v>10</v>
      </c>
      <c r="Y11" s="4" t="s">
        <v>26</v>
      </c>
      <c r="Z11" s="2">
        <v>3</v>
      </c>
      <c r="AA11" s="2">
        <v>11</v>
      </c>
      <c r="AB11" s="5">
        <v>5</v>
      </c>
      <c r="AC11" s="5">
        <v>1</v>
      </c>
      <c r="AD11" s="5">
        <v>4</v>
      </c>
      <c r="AE11" s="2">
        <v>2</v>
      </c>
      <c r="AF11" s="2">
        <v>1</v>
      </c>
      <c r="AG11" s="5">
        <v>2</v>
      </c>
      <c r="AH11" s="5">
        <v>3</v>
      </c>
      <c r="AI11" s="4" t="s">
        <v>64</v>
      </c>
      <c r="AJ11" s="4">
        <v>5</v>
      </c>
      <c r="AK11" s="4">
        <v>2</v>
      </c>
      <c r="AL11" s="4" t="s">
        <v>64</v>
      </c>
    </row>
    <row r="12" spans="1:38" x14ac:dyDescent="0.25">
      <c r="A12">
        <v>11</v>
      </c>
      <c r="B12">
        <v>1</v>
      </c>
      <c r="C12">
        <v>19</v>
      </c>
      <c r="D12">
        <v>3</v>
      </c>
      <c r="E12" t="s">
        <v>29</v>
      </c>
      <c r="F12">
        <v>2</v>
      </c>
      <c r="G12">
        <v>1</v>
      </c>
      <c r="H12">
        <v>1</v>
      </c>
      <c r="I12">
        <v>1</v>
      </c>
      <c r="J12" s="2">
        <v>16</v>
      </c>
      <c r="K12" s="2">
        <v>17</v>
      </c>
      <c r="L12" s="2">
        <v>6</v>
      </c>
      <c r="M12" s="5">
        <v>1</v>
      </c>
      <c r="N12" s="5">
        <v>3</v>
      </c>
      <c r="O12" s="5" t="s">
        <v>64</v>
      </c>
      <c r="P12" s="5">
        <v>3</v>
      </c>
      <c r="Q12" s="5">
        <v>4</v>
      </c>
      <c r="R12" s="5">
        <v>2</v>
      </c>
      <c r="S12" s="5">
        <v>7</v>
      </c>
      <c r="T12" s="5">
        <v>3</v>
      </c>
      <c r="U12" s="5">
        <v>8</v>
      </c>
      <c r="V12" s="5">
        <v>12</v>
      </c>
      <c r="W12" s="5">
        <v>20</v>
      </c>
      <c r="X12" s="5">
        <v>19</v>
      </c>
      <c r="Y12" s="5">
        <v>4</v>
      </c>
      <c r="Z12" s="2">
        <v>2</v>
      </c>
      <c r="AA12" s="2">
        <v>3</v>
      </c>
      <c r="AB12" s="5">
        <v>3</v>
      </c>
      <c r="AC12" s="5">
        <v>4</v>
      </c>
      <c r="AD12" s="5">
        <v>2</v>
      </c>
      <c r="AE12" s="2">
        <v>1</v>
      </c>
      <c r="AF12" s="2">
        <v>1</v>
      </c>
      <c r="AG12" s="5">
        <v>1</v>
      </c>
      <c r="AH12" s="5">
        <v>2</v>
      </c>
      <c r="AI12" s="4" t="s">
        <v>64</v>
      </c>
      <c r="AJ12" s="4">
        <v>5</v>
      </c>
      <c r="AK12" s="4">
        <v>3</v>
      </c>
      <c r="AL12" s="4">
        <v>4</v>
      </c>
    </row>
    <row r="13" spans="1:38" x14ac:dyDescent="0.25">
      <c r="A13">
        <v>12</v>
      </c>
      <c r="B13">
        <v>1</v>
      </c>
      <c r="C13">
        <v>21</v>
      </c>
      <c r="D13">
        <v>3</v>
      </c>
      <c r="E13" t="s">
        <v>30</v>
      </c>
      <c r="F13">
        <v>1</v>
      </c>
      <c r="G13">
        <v>1</v>
      </c>
      <c r="H13">
        <v>1</v>
      </c>
      <c r="I13">
        <v>11</v>
      </c>
      <c r="J13" s="2">
        <v>13</v>
      </c>
      <c r="K13" s="2">
        <v>11</v>
      </c>
      <c r="L13" s="2">
        <v>16</v>
      </c>
      <c r="M13" s="5">
        <v>1</v>
      </c>
      <c r="N13" s="5">
        <v>4</v>
      </c>
      <c r="O13" s="5" t="s">
        <v>64</v>
      </c>
      <c r="P13" s="5">
        <v>3</v>
      </c>
      <c r="Q13" s="5">
        <v>1</v>
      </c>
      <c r="R13" s="5">
        <v>5</v>
      </c>
      <c r="S13" s="5">
        <v>10</v>
      </c>
      <c r="T13" s="5">
        <v>4</v>
      </c>
      <c r="U13" s="4" t="s">
        <v>64</v>
      </c>
      <c r="V13" s="5">
        <v>6</v>
      </c>
      <c r="W13" s="5">
        <v>8</v>
      </c>
      <c r="X13" s="5">
        <v>11</v>
      </c>
      <c r="Y13" s="5">
        <v>1</v>
      </c>
      <c r="Z13" s="2">
        <v>3</v>
      </c>
      <c r="AA13" s="2">
        <v>1</v>
      </c>
      <c r="AB13" s="5">
        <v>4</v>
      </c>
      <c r="AC13" s="5">
        <v>2</v>
      </c>
      <c r="AD13" s="5">
        <v>1</v>
      </c>
      <c r="AE13" s="2">
        <v>1</v>
      </c>
      <c r="AF13" s="2">
        <v>1</v>
      </c>
      <c r="AG13" s="5">
        <v>3</v>
      </c>
      <c r="AH13" s="5">
        <v>2</v>
      </c>
      <c r="AI13" s="5">
        <v>1</v>
      </c>
      <c r="AJ13" s="5">
        <v>5</v>
      </c>
      <c r="AK13" s="5">
        <v>3</v>
      </c>
      <c r="AL13" s="5" t="s">
        <v>64</v>
      </c>
    </row>
    <row r="14" spans="1:38" x14ac:dyDescent="0.25">
      <c r="A14">
        <v>13</v>
      </c>
      <c r="B14">
        <v>1</v>
      </c>
      <c r="C14">
        <v>18.5</v>
      </c>
      <c r="D14">
        <v>3</v>
      </c>
      <c r="E14" t="s">
        <v>23</v>
      </c>
      <c r="F14">
        <v>2</v>
      </c>
      <c r="G14">
        <v>1</v>
      </c>
      <c r="H14">
        <v>1</v>
      </c>
      <c r="I14">
        <v>7</v>
      </c>
      <c r="J14" s="2">
        <v>13</v>
      </c>
      <c r="K14" s="2">
        <v>6</v>
      </c>
      <c r="L14" s="2">
        <v>10</v>
      </c>
      <c r="M14" s="5">
        <v>3</v>
      </c>
      <c r="N14" s="5">
        <v>2</v>
      </c>
      <c r="O14" s="5">
        <v>4</v>
      </c>
      <c r="P14" s="5">
        <v>4</v>
      </c>
      <c r="Q14" s="5">
        <v>1</v>
      </c>
      <c r="R14" s="4" t="s">
        <v>64</v>
      </c>
      <c r="S14" s="5">
        <v>9</v>
      </c>
      <c r="T14" s="5">
        <v>6</v>
      </c>
      <c r="U14" s="4" t="s">
        <v>64</v>
      </c>
      <c r="V14" s="5">
        <v>14</v>
      </c>
      <c r="W14" s="5">
        <v>20</v>
      </c>
      <c r="X14" s="5">
        <v>3</v>
      </c>
      <c r="Y14" s="5">
        <v>1</v>
      </c>
      <c r="Z14" s="2">
        <v>3</v>
      </c>
      <c r="AA14" s="2">
        <v>4</v>
      </c>
      <c r="AB14" s="5">
        <v>2</v>
      </c>
      <c r="AC14" s="5">
        <v>3</v>
      </c>
      <c r="AD14" s="5">
        <v>4</v>
      </c>
      <c r="AE14" s="2">
        <v>2</v>
      </c>
      <c r="AF14" s="2">
        <v>1</v>
      </c>
      <c r="AG14" s="5">
        <v>2</v>
      </c>
      <c r="AH14" s="4" t="s">
        <v>64</v>
      </c>
      <c r="AI14" s="5" t="s">
        <v>64</v>
      </c>
      <c r="AJ14" s="5">
        <v>4</v>
      </c>
      <c r="AK14" s="5">
        <v>4</v>
      </c>
      <c r="AL14" s="5">
        <v>3</v>
      </c>
    </row>
    <row r="15" spans="1:38" x14ac:dyDescent="0.25">
      <c r="A15">
        <v>14</v>
      </c>
      <c r="B15">
        <v>2</v>
      </c>
      <c r="C15">
        <v>18</v>
      </c>
      <c r="D15">
        <v>1</v>
      </c>
      <c r="E15" t="s">
        <v>30</v>
      </c>
      <c r="F15">
        <v>2</v>
      </c>
      <c r="G15">
        <v>1</v>
      </c>
      <c r="H15">
        <v>1</v>
      </c>
      <c r="I15">
        <v>1</v>
      </c>
      <c r="J15" s="2">
        <v>13</v>
      </c>
      <c r="K15" s="2">
        <v>16</v>
      </c>
      <c r="L15" s="2">
        <v>6</v>
      </c>
      <c r="M15" s="5">
        <v>1</v>
      </c>
      <c r="N15" s="4" t="s">
        <v>64</v>
      </c>
      <c r="O15" s="5" t="s">
        <v>64</v>
      </c>
      <c r="P15" s="5">
        <v>2</v>
      </c>
      <c r="Q15" s="5">
        <v>3</v>
      </c>
      <c r="R15" s="4" t="s">
        <v>64</v>
      </c>
      <c r="S15" s="5">
        <v>9</v>
      </c>
      <c r="T15" s="5">
        <v>8</v>
      </c>
      <c r="U15" s="4" t="s">
        <v>64</v>
      </c>
      <c r="V15" s="5">
        <v>14</v>
      </c>
      <c r="W15" s="5">
        <v>20</v>
      </c>
      <c r="X15" s="5">
        <v>8</v>
      </c>
      <c r="Y15" s="4" t="s">
        <v>27</v>
      </c>
      <c r="Z15" s="2">
        <v>3</v>
      </c>
      <c r="AA15" s="2">
        <v>11</v>
      </c>
      <c r="AB15" s="5">
        <v>3</v>
      </c>
      <c r="AC15" s="5">
        <v>4</v>
      </c>
      <c r="AD15" s="5">
        <v>1</v>
      </c>
      <c r="AE15" s="2">
        <v>1</v>
      </c>
      <c r="AF15" s="2">
        <v>1</v>
      </c>
      <c r="AG15" s="5">
        <v>2</v>
      </c>
      <c r="AH15" s="5">
        <v>1</v>
      </c>
      <c r="AI15" s="5" t="s">
        <v>64</v>
      </c>
      <c r="AJ15" s="5">
        <v>4</v>
      </c>
      <c r="AK15" s="5">
        <v>5</v>
      </c>
      <c r="AL15" s="5" t="s">
        <v>64</v>
      </c>
    </row>
    <row r="16" spans="1:38" x14ac:dyDescent="0.25">
      <c r="A16">
        <v>15</v>
      </c>
      <c r="B16">
        <v>2</v>
      </c>
      <c r="C16">
        <v>18</v>
      </c>
      <c r="D16">
        <v>1</v>
      </c>
      <c r="E16" t="s">
        <v>31</v>
      </c>
      <c r="F16">
        <v>1</v>
      </c>
      <c r="G16">
        <v>1</v>
      </c>
      <c r="H16">
        <v>1</v>
      </c>
      <c r="I16">
        <v>1</v>
      </c>
      <c r="J16" s="2">
        <v>17</v>
      </c>
      <c r="K16" s="2">
        <v>2</v>
      </c>
      <c r="L16" s="2">
        <v>16</v>
      </c>
      <c r="M16" s="5">
        <v>3</v>
      </c>
      <c r="N16" s="5">
        <v>2</v>
      </c>
      <c r="O16" s="5">
        <v>6</v>
      </c>
      <c r="P16" s="5">
        <v>6</v>
      </c>
      <c r="Q16" s="5">
        <v>1</v>
      </c>
      <c r="R16" s="4" t="s">
        <v>64</v>
      </c>
      <c r="S16" s="5">
        <v>1</v>
      </c>
      <c r="T16" s="5">
        <v>4</v>
      </c>
      <c r="U16" s="5">
        <v>3</v>
      </c>
      <c r="V16" s="5">
        <v>20</v>
      </c>
      <c r="W16" s="5">
        <v>18</v>
      </c>
      <c r="X16" s="5">
        <v>19</v>
      </c>
      <c r="Y16" s="4" t="s">
        <v>32</v>
      </c>
      <c r="Z16" s="2">
        <v>1</v>
      </c>
      <c r="AA16" s="2">
        <v>7</v>
      </c>
      <c r="AB16" s="5">
        <v>1</v>
      </c>
      <c r="AC16" s="5">
        <v>2</v>
      </c>
      <c r="AD16" s="5">
        <v>5</v>
      </c>
      <c r="AE16" s="2">
        <v>2</v>
      </c>
      <c r="AF16" s="2">
        <v>1</v>
      </c>
      <c r="AG16" s="5">
        <v>2</v>
      </c>
      <c r="AH16" s="5">
        <v>1</v>
      </c>
      <c r="AI16" s="5" t="s">
        <v>64</v>
      </c>
      <c r="AJ16" s="5">
        <v>4</v>
      </c>
      <c r="AK16" s="5">
        <v>3</v>
      </c>
      <c r="AL16" s="5">
        <v>5</v>
      </c>
    </row>
    <row r="17" spans="1:38" x14ac:dyDescent="0.25">
      <c r="A17">
        <v>16</v>
      </c>
      <c r="B17">
        <v>2</v>
      </c>
      <c r="C17">
        <v>18</v>
      </c>
      <c r="D17">
        <v>1</v>
      </c>
      <c r="E17" t="s">
        <v>33</v>
      </c>
      <c r="F17">
        <v>2</v>
      </c>
      <c r="G17">
        <v>1</v>
      </c>
      <c r="H17">
        <v>1</v>
      </c>
      <c r="I17">
        <v>11</v>
      </c>
      <c r="J17" s="2">
        <v>16</v>
      </c>
      <c r="K17" s="2">
        <v>13</v>
      </c>
      <c r="L17" s="2">
        <v>10</v>
      </c>
      <c r="M17" s="5">
        <v>2</v>
      </c>
      <c r="N17" s="5">
        <v>1</v>
      </c>
      <c r="O17" s="5">
        <v>4</v>
      </c>
      <c r="P17" s="5">
        <v>4</v>
      </c>
      <c r="Q17" s="5">
        <v>2</v>
      </c>
      <c r="R17" s="5">
        <v>5</v>
      </c>
      <c r="S17" s="5">
        <v>4</v>
      </c>
      <c r="T17" s="5">
        <v>6</v>
      </c>
      <c r="U17" s="5" t="s">
        <v>64</v>
      </c>
      <c r="V17" s="5">
        <v>3</v>
      </c>
      <c r="W17" s="5">
        <v>10</v>
      </c>
      <c r="X17" s="5">
        <v>12</v>
      </c>
      <c r="Y17" s="5">
        <v>4</v>
      </c>
      <c r="Z17" s="2">
        <v>3</v>
      </c>
      <c r="AA17" s="2">
        <v>1</v>
      </c>
      <c r="AB17" s="5">
        <v>1</v>
      </c>
      <c r="AC17" s="5">
        <v>2</v>
      </c>
      <c r="AD17" s="5">
        <v>4</v>
      </c>
      <c r="AE17" s="2">
        <v>4</v>
      </c>
      <c r="AF17" s="2">
        <v>1</v>
      </c>
      <c r="AG17" s="5">
        <v>1</v>
      </c>
      <c r="AH17" s="5">
        <v>6</v>
      </c>
      <c r="AI17" s="5" t="s">
        <v>64</v>
      </c>
      <c r="AJ17" s="5">
        <v>1</v>
      </c>
      <c r="AK17" s="5">
        <v>1</v>
      </c>
      <c r="AL17" s="5">
        <v>1</v>
      </c>
    </row>
    <row r="18" spans="1:38" x14ac:dyDescent="0.25">
      <c r="A18">
        <v>17</v>
      </c>
      <c r="B18">
        <v>2</v>
      </c>
      <c r="C18">
        <v>18</v>
      </c>
      <c r="D18">
        <v>1</v>
      </c>
      <c r="E18" t="s">
        <v>21</v>
      </c>
      <c r="F18">
        <v>2</v>
      </c>
      <c r="G18">
        <v>1</v>
      </c>
      <c r="H18">
        <v>1</v>
      </c>
      <c r="I18">
        <v>2</v>
      </c>
      <c r="J18" s="2">
        <v>13</v>
      </c>
      <c r="K18" s="2">
        <v>16</v>
      </c>
      <c r="L18" s="2">
        <v>6</v>
      </c>
      <c r="M18" s="5">
        <v>1</v>
      </c>
      <c r="N18" s="5">
        <v>2</v>
      </c>
      <c r="O18" s="4" t="s">
        <v>64</v>
      </c>
      <c r="P18" s="5">
        <v>1</v>
      </c>
      <c r="Q18" s="5">
        <v>4</v>
      </c>
      <c r="R18" s="5" t="s">
        <v>64</v>
      </c>
      <c r="S18" s="5">
        <v>1</v>
      </c>
      <c r="T18" s="5">
        <v>4</v>
      </c>
      <c r="U18" s="5">
        <v>8</v>
      </c>
      <c r="V18" s="5">
        <v>14</v>
      </c>
      <c r="W18" s="5">
        <v>3</v>
      </c>
      <c r="X18" s="5">
        <v>12</v>
      </c>
      <c r="Y18" s="5">
        <v>1</v>
      </c>
      <c r="Z18" s="2">
        <v>2</v>
      </c>
      <c r="AA18" s="2">
        <v>11</v>
      </c>
      <c r="AB18" s="5">
        <v>2</v>
      </c>
      <c r="AC18" s="5">
        <v>1</v>
      </c>
      <c r="AD18" s="5">
        <v>4</v>
      </c>
      <c r="AE18" s="2">
        <v>1</v>
      </c>
      <c r="AF18" s="2">
        <v>3</v>
      </c>
      <c r="AG18" s="5">
        <v>5</v>
      </c>
      <c r="AH18" s="5">
        <v>5</v>
      </c>
      <c r="AI18" s="5">
        <v>5</v>
      </c>
      <c r="AJ18" s="5">
        <v>3</v>
      </c>
      <c r="AK18" s="5">
        <v>5</v>
      </c>
      <c r="AL18" s="5">
        <v>6</v>
      </c>
    </row>
    <row r="19" spans="1:38" x14ac:dyDescent="0.25">
      <c r="A19">
        <v>18</v>
      </c>
      <c r="B19">
        <v>2</v>
      </c>
      <c r="C19">
        <v>18</v>
      </c>
      <c r="D19">
        <v>1</v>
      </c>
      <c r="E19" t="s">
        <v>34</v>
      </c>
      <c r="F19">
        <v>2</v>
      </c>
      <c r="G19">
        <v>1</v>
      </c>
      <c r="H19">
        <v>1</v>
      </c>
      <c r="I19">
        <v>2</v>
      </c>
      <c r="J19" s="2">
        <v>13</v>
      </c>
      <c r="K19" s="2">
        <v>9</v>
      </c>
      <c r="L19" s="2">
        <v>3</v>
      </c>
      <c r="M19" s="5">
        <v>1</v>
      </c>
      <c r="N19" s="5">
        <v>2</v>
      </c>
      <c r="O19" s="5">
        <v>5</v>
      </c>
      <c r="P19" s="5">
        <v>2</v>
      </c>
      <c r="Q19" s="5">
        <v>1</v>
      </c>
      <c r="R19" s="5">
        <v>5</v>
      </c>
      <c r="S19" s="5">
        <v>1</v>
      </c>
      <c r="T19" s="5">
        <v>4</v>
      </c>
      <c r="U19" s="5">
        <v>5</v>
      </c>
      <c r="V19" s="5">
        <v>14</v>
      </c>
      <c r="W19" s="5">
        <v>17</v>
      </c>
      <c r="X19" s="5">
        <v>19</v>
      </c>
      <c r="Y19" s="5">
        <v>2</v>
      </c>
      <c r="Z19" s="2">
        <v>1</v>
      </c>
      <c r="AA19" s="2">
        <v>6</v>
      </c>
      <c r="AB19" s="5">
        <v>5</v>
      </c>
      <c r="AC19" s="5">
        <v>2</v>
      </c>
      <c r="AD19" s="5">
        <v>4</v>
      </c>
      <c r="AE19" s="2">
        <v>2</v>
      </c>
      <c r="AF19" s="2">
        <v>1</v>
      </c>
      <c r="AG19" s="5">
        <v>2</v>
      </c>
      <c r="AH19" s="5">
        <v>1</v>
      </c>
      <c r="AI19" s="5" t="s">
        <v>64</v>
      </c>
      <c r="AJ19" s="5">
        <v>3</v>
      </c>
      <c r="AK19" s="5">
        <v>5</v>
      </c>
      <c r="AL19" s="5">
        <v>4</v>
      </c>
    </row>
    <row r="20" spans="1:38" x14ac:dyDescent="0.25">
      <c r="A20">
        <v>19</v>
      </c>
      <c r="B20">
        <v>2</v>
      </c>
      <c r="C20">
        <v>19</v>
      </c>
      <c r="D20">
        <v>1</v>
      </c>
      <c r="E20" t="s">
        <v>35</v>
      </c>
      <c r="F20">
        <v>2</v>
      </c>
      <c r="G20">
        <v>1</v>
      </c>
      <c r="H20">
        <v>1</v>
      </c>
      <c r="I20">
        <v>11</v>
      </c>
      <c r="J20" s="2">
        <v>10</v>
      </c>
      <c r="K20" s="2">
        <v>13</v>
      </c>
      <c r="L20" s="2">
        <v>2</v>
      </c>
      <c r="M20" s="5">
        <v>1</v>
      </c>
      <c r="N20" s="4" t="s">
        <v>64</v>
      </c>
      <c r="O20" s="4" t="s">
        <v>64</v>
      </c>
      <c r="P20" s="5">
        <v>1</v>
      </c>
      <c r="Q20" s="5">
        <v>3</v>
      </c>
      <c r="R20" s="5" t="s">
        <v>64</v>
      </c>
      <c r="S20" s="5">
        <v>6</v>
      </c>
      <c r="T20" s="5">
        <v>1</v>
      </c>
      <c r="U20" s="5">
        <v>5</v>
      </c>
      <c r="V20" s="5">
        <v>22</v>
      </c>
      <c r="W20" s="5">
        <v>11</v>
      </c>
      <c r="X20" s="4" t="s">
        <v>64</v>
      </c>
      <c r="Y20" s="5">
        <v>1</v>
      </c>
      <c r="Z20" s="2">
        <v>3</v>
      </c>
      <c r="AA20" s="2">
        <v>11</v>
      </c>
      <c r="AB20" s="5">
        <v>2</v>
      </c>
      <c r="AC20" s="5">
        <v>4</v>
      </c>
      <c r="AD20" s="5">
        <v>1</v>
      </c>
      <c r="AE20" s="2">
        <v>1</v>
      </c>
      <c r="AF20" s="2">
        <v>1</v>
      </c>
      <c r="AG20" s="5">
        <v>1</v>
      </c>
      <c r="AH20" s="5">
        <v>2</v>
      </c>
      <c r="AI20" s="5" t="s">
        <v>64</v>
      </c>
      <c r="AJ20" s="5">
        <v>5</v>
      </c>
      <c r="AK20" s="5">
        <v>4</v>
      </c>
      <c r="AL20" s="4" t="s">
        <v>64</v>
      </c>
    </row>
    <row r="21" spans="1:38" x14ac:dyDescent="0.25">
      <c r="A21">
        <v>20</v>
      </c>
      <c r="B21">
        <v>2</v>
      </c>
      <c r="C21">
        <v>18</v>
      </c>
      <c r="D21">
        <v>1</v>
      </c>
      <c r="E21" t="s">
        <v>24</v>
      </c>
      <c r="F21">
        <v>1</v>
      </c>
      <c r="G21">
        <v>1</v>
      </c>
      <c r="H21">
        <v>1</v>
      </c>
      <c r="I21">
        <v>1</v>
      </c>
      <c r="J21" s="2">
        <v>16</v>
      </c>
      <c r="K21" s="2">
        <v>6</v>
      </c>
      <c r="L21" s="2">
        <v>10</v>
      </c>
      <c r="M21" s="5">
        <v>1</v>
      </c>
      <c r="N21" s="5">
        <v>3</v>
      </c>
      <c r="O21" s="4" t="s">
        <v>64</v>
      </c>
      <c r="P21" s="5">
        <v>2</v>
      </c>
      <c r="Q21" s="5">
        <v>3</v>
      </c>
      <c r="R21" s="5" t="s">
        <v>64</v>
      </c>
      <c r="S21" s="5">
        <v>6</v>
      </c>
      <c r="T21" s="5">
        <v>3</v>
      </c>
      <c r="U21" s="5">
        <v>8</v>
      </c>
      <c r="V21" s="5">
        <v>10</v>
      </c>
      <c r="W21" s="5">
        <v>3</v>
      </c>
      <c r="X21" s="5">
        <v>7</v>
      </c>
      <c r="Y21" s="5">
        <v>1</v>
      </c>
      <c r="Z21" s="2">
        <v>3</v>
      </c>
      <c r="AA21" s="2">
        <v>4</v>
      </c>
      <c r="AB21" s="5">
        <v>2</v>
      </c>
      <c r="AC21" s="5">
        <v>1</v>
      </c>
      <c r="AD21" s="5">
        <v>3</v>
      </c>
      <c r="AE21" s="2">
        <v>2</v>
      </c>
      <c r="AF21" s="2">
        <v>1</v>
      </c>
      <c r="AG21" s="5">
        <v>2</v>
      </c>
      <c r="AH21" s="5">
        <v>1</v>
      </c>
      <c r="AI21" s="5" t="s">
        <v>64</v>
      </c>
      <c r="AJ21" s="5">
        <v>6</v>
      </c>
      <c r="AK21" s="5">
        <v>4</v>
      </c>
      <c r="AL21" s="4" t="s">
        <v>64</v>
      </c>
    </row>
    <row r="22" spans="1:38" x14ac:dyDescent="0.25">
      <c r="A22">
        <v>21</v>
      </c>
      <c r="B22">
        <v>2</v>
      </c>
      <c r="C22">
        <v>18</v>
      </c>
      <c r="D22">
        <v>1</v>
      </c>
      <c r="E22" t="s">
        <v>36</v>
      </c>
      <c r="F22">
        <v>2</v>
      </c>
      <c r="G22">
        <v>1</v>
      </c>
      <c r="H22">
        <v>1</v>
      </c>
      <c r="I22">
        <v>1</v>
      </c>
      <c r="J22" s="2">
        <v>6</v>
      </c>
      <c r="K22" s="2">
        <v>13</v>
      </c>
      <c r="L22" s="2">
        <v>11</v>
      </c>
      <c r="M22" s="5">
        <v>2</v>
      </c>
      <c r="N22" s="5">
        <v>1</v>
      </c>
      <c r="O22" s="4" t="s">
        <v>64</v>
      </c>
      <c r="P22" s="5">
        <v>2</v>
      </c>
      <c r="Q22" s="5">
        <v>6</v>
      </c>
      <c r="R22" s="5">
        <v>4</v>
      </c>
      <c r="S22" s="5">
        <v>7</v>
      </c>
      <c r="T22" s="5">
        <v>10</v>
      </c>
      <c r="U22" s="5">
        <v>2</v>
      </c>
      <c r="V22" s="5">
        <v>14</v>
      </c>
      <c r="W22" s="5">
        <v>16</v>
      </c>
      <c r="X22" s="5">
        <v>17</v>
      </c>
      <c r="Y22" s="5">
        <v>1</v>
      </c>
      <c r="Z22" s="2">
        <v>3</v>
      </c>
      <c r="AA22" s="2">
        <v>11</v>
      </c>
      <c r="AB22" s="5">
        <v>4</v>
      </c>
      <c r="AC22" s="5">
        <v>2</v>
      </c>
      <c r="AD22" s="5">
        <v>3</v>
      </c>
      <c r="AE22" s="2">
        <v>2</v>
      </c>
      <c r="AF22" s="2">
        <v>1</v>
      </c>
      <c r="AG22" s="5">
        <v>1</v>
      </c>
      <c r="AH22" s="5">
        <v>2</v>
      </c>
      <c r="AI22" s="5" t="s">
        <v>64</v>
      </c>
      <c r="AJ22" s="5">
        <v>5</v>
      </c>
      <c r="AK22" s="5">
        <v>4</v>
      </c>
      <c r="AL22" s="4" t="s">
        <v>64</v>
      </c>
    </row>
    <row r="23" spans="1:38" x14ac:dyDescent="0.25">
      <c r="A23">
        <v>22</v>
      </c>
      <c r="B23">
        <v>2</v>
      </c>
      <c r="C23">
        <v>18</v>
      </c>
      <c r="D23">
        <v>1</v>
      </c>
      <c r="E23" s="4" t="s">
        <v>62</v>
      </c>
      <c r="F23">
        <v>1</v>
      </c>
      <c r="G23" s="4" t="s">
        <v>61</v>
      </c>
      <c r="H23">
        <v>1</v>
      </c>
      <c r="I23">
        <v>2</v>
      </c>
      <c r="J23" s="2">
        <v>13</v>
      </c>
      <c r="K23" s="2">
        <v>6</v>
      </c>
      <c r="L23" s="2">
        <v>16</v>
      </c>
      <c r="M23" s="5">
        <v>5</v>
      </c>
      <c r="N23" s="5">
        <v>1</v>
      </c>
      <c r="O23" s="5">
        <v>3</v>
      </c>
      <c r="P23" s="5">
        <v>2</v>
      </c>
      <c r="Q23" s="5">
        <v>3</v>
      </c>
      <c r="R23" s="5" t="s">
        <v>64</v>
      </c>
      <c r="S23" s="5">
        <v>2</v>
      </c>
      <c r="T23" s="5">
        <v>3</v>
      </c>
      <c r="U23" s="5">
        <v>1</v>
      </c>
      <c r="V23" s="5">
        <v>14</v>
      </c>
      <c r="W23" s="5">
        <v>1</v>
      </c>
      <c r="X23" s="5">
        <v>3</v>
      </c>
      <c r="Y23" s="5">
        <v>1</v>
      </c>
      <c r="Z23" s="2">
        <v>2</v>
      </c>
      <c r="AA23" s="2">
        <v>5</v>
      </c>
      <c r="AB23" s="5">
        <v>5</v>
      </c>
      <c r="AC23" s="5">
        <v>1</v>
      </c>
      <c r="AD23" s="4" t="s">
        <v>61</v>
      </c>
      <c r="AE23" s="2">
        <v>1</v>
      </c>
      <c r="AF23" s="2">
        <v>3</v>
      </c>
      <c r="AG23" s="5">
        <v>1</v>
      </c>
      <c r="AH23" s="5">
        <v>2</v>
      </c>
      <c r="AI23" s="4" t="s">
        <v>64</v>
      </c>
      <c r="AJ23" s="5">
        <v>4</v>
      </c>
      <c r="AK23" s="5">
        <v>5</v>
      </c>
      <c r="AL23" s="5">
        <v>2</v>
      </c>
    </row>
    <row r="24" spans="1:38" x14ac:dyDescent="0.25">
      <c r="A24">
        <v>23</v>
      </c>
      <c r="B24">
        <v>2</v>
      </c>
      <c r="C24">
        <v>18</v>
      </c>
      <c r="D24">
        <v>1</v>
      </c>
      <c r="E24" t="s">
        <v>44</v>
      </c>
      <c r="F24">
        <v>2</v>
      </c>
      <c r="G24">
        <v>1</v>
      </c>
      <c r="H24">
        <v>1</v>
      </c>
      <c r="I24">
        <v>1</v>
      </c>
      <c r="J24" s="2">
        <v>13</v>
      </c>
      <c r="K24" s="2">
        <v>15</v>
      </c>
      <c r="L24" s="5" t="s">
        <v>60</v>
      </c>
      <c r="M24" s="5">
        <v>5</v>
      </c>
      <c r="N24" s="5">
        <v>1</v>
      </c>
      <c r="O24" s="5">
        <v>3</v>
      </c>
      <c r="P24" s="5">
        <v>1</v>
      </c>
      <c r="Q24" s="5">
        <v>3</v>
      </c>
      <c r="R24" s="5" t="s">
        <v>64</v>
      </c>
      <c r="S24" s="5">
        <v>7</v>
      </c>
      <c r="T24" s="5">
        <v>3</v>
      </c>
      <c r="U24" s="4" t="s">
        <v>64</v>
      </c>
      <c r="V24" s="5">
        <v>17</v>
      </c>
      <c r="W24" s="5">
        <v>19</v>
      </c>
      <c r="X24" s="5">
        <v>16</v>
      </c>
      <c r="Y24" s="5">
        <v>1</v>
      </c>
      <c r="Z24" s="2">
        <v>2</v>
      </c>
      <c r="AA24" s="2">
        <v>2</v>
      </c>
      <c r="AB24" s="5">
        <v>1</v>
      </c>
      <c r="AC24" s="5">
        <v>4</v>
      </c>
      <c r="AD24" s="4" t="s">
        <v>64</v>
      </c>
      <c r="AE24" s="2">
        <v>1</v>
      </c>
      <c r="AF24" s="2">
        <v>1</v>
      </c>
      <c r="AG24" s="5">
        <v>3</v>
      </c>
      <c r="AH24" s="5">
        <v>2</v>
      </c>
      <c r="AI24" s="5" t="s">
        <v>64</v>
      </c>
      <c r="AJ24" s="5">
        <v>2</v>
      </c>
      <c r="AK24" s="5">
        <v>5</v>
      </c>
      <c r="AL24" s="5">
        <v>6</v>
      </c>
    </row>
    <row r="25" spans="1:38" x14ac:dyDescent="0.25">
      <c r="A25">
        <v>24</v>
      </c>
      <c r="B25">
        <v>2</v>
      </c>
      <c r="C25">
        <v>18</v>
      </c>
      <c r="D25">
        <v>1</v>
      </c>
      <c r="E25" t="s">
        <v>24</v>
      </c>
      <c r="F25">
        <v>1</v>
      </c>
      <c r="G25">
        <v>2</v>
      </c>
      <c r="H25">
        <v>1</v>
      </c>
      <c r="I25">
        <v>1</v>
      </c>
      <c r="J25" s="2">
        <v>16</v>
      </c>
      <c r="K25" s="2">
        <v>13</v>
      </c>
      <c r="L25" s="2">
        <v>17</v>
      </c>
      <c r="M25" s="5">
        <v>1</v>
      </c>
      <c r="N25" s="5">
        <v>4</v>
      </c>
      <c r="O25" s="5">
        <v>2</v>
      </c>
      <c r="P25" s="5">
        <v>4</v>
      </c>
      <c r="Q25" s="4"/>
      <c r="R25" s="5" t="s">
        <v>64</v>
      </c>
      <c r="S25" s="5">
        <v>9</v>
      </c>
      <c r="T25" s="5">
        <v>8</v>
      </c>
      <c r="U25" s="5">
        <v>5</v>
      </c>
      <c r="V25" s="5">
        <v>17</v>
      </c>
      <c r="W25" s="5">
        <v>20</v>
      </c>
      <c r="X25" s="5">
        <v>14</v>
      </c>
      <c r="Y25" s="4" t="s">
        <v>37</v>
      </c>
      <c r="Z25" s="2">
        <v>2</v>
      </c>
      <c r="AA25" s="2">
        <v>2</v>
      </c>
      <c r="AB25" s="5">
        <v>5</v>
      </c>
      <c r="AC25" s="5">
        <v>4</v>
      </c>
      <c r="AD25" s="5">
        <v>1</v>
      </c>
      <c r="AE25" s="2">
        <v>2</v>
      </c>
      <c r="AF25" s="2">
        <v>3</v>
      </c>
      <c r="AG25" s="5">
        <v>2</v>
      </c>
      <c r="AH25" s="5">
        <v>1</v>
      </c>
      <c r="AI25" s="5" t="s">
        <v>64</v>
      </c>
      <c r="AJ25" s="5">
        <v>6</v>
      </c>
      <c r="AK25" s="5">
        <v>4</v>
      </c>
      <c r="AL25" s="5">
        <v>5</v>
      </c>
    </row>
    <row r="26" spans="1:38" x14ac:dyDescent="0.25">
      <c r="A26">
        <v>25</v>
      </c>
      <c r="B26">
        <v>2</v>
      </c>
      <c r="C26">
        <v>20</v>
      </c>
      <c r="D26">
        <v>1</v>
      </c>
      <c r="E26" t="s">
        <v>24</v>
      </c>
      <c r="F26">
        <v>1</v>
      </c>
      <c r="G26">
        <v>1</v>
      </c>
      <c r="H26">
        <v>1</v>
      </c>
      <c r="I26">
        <v>1</v>
      </c>
      <c r="J26" s="2">
        <v>13</v>
      </c>
      <c r="K26" s="2">
        <v>16</v>
      </c>
      <c r="L26" s="2">
        <v>15</v>
      </c>
      <c r="M26" s="5">
        <v>1</v>
      </c>
      <c r="N26" s="5">
        <v>2</v>
      </c>
      <c r="O26" s="5">
        <v>3</v>
      </c>
      <c r="P26" s="5">
        <v>1</v>
      </c>
      <c r="Q26" s="4" t="s">
        <v>64</v>
      </c>
      <c r="R26" s="5" t="s">
        <v>64</v>
      </c>
      <c r="S26" s="5">
        <v>1</v>
      </c>
      <c r="T26" s="5">
        <v>4</v>
      </c>
      <c r="U26" s="5">
        <v>8</v>
      </c>
      <c r="V26" s="5">
        <v>17</v>
      </c>
      <c r="W26" s="5">
        <v>14</v>
      </c>
      <c r="X26" s="5">
        <v>19</v>
      </c>
      <c r="Y26" s="5">
        <v>2</v>
      </c>
      <c r="Z26" s="2">
        <v>2</v>
      </c>
      <c r="AA26" s="2">
        <v>4</v>
      </c>
      <c r="AB26" s="5">
        <v>3</v>
      </c>
      <c r="AC26" s="5">
        <v>4</v>
      </c>
      <c r="AD26" s="4" t="s">
        <v>64</v>
      </c>
      <c r="AE26" s="2">
        <v>3</v>
      </c>
      <c r="AF26" s="2">
        <v>1</v>
      </c>
      <c r="AG26" s="5">
        <v>5</v>
      </c>
      <c r="AH26" s="5">
        <v>5</v>
      </c>
      <c r="AI26" s="5">
        <v>5</v>
      </c>
      <c r="AJ26" s="5">
        <v>1</v>
      </c>
      <c r="AK26" s="5">
        <v>1</v>
      </c>
      <c r="AL26" s="5">
        <v>1</v>
      </c>
    </row>
    <row r="27" spans="1:38" x14ac:dyDescent="0.25">
      <c r="A27">
        <v>28</v>
      </c>
      <c r="B27">
        <v>2</v>
      </c>
      <c r="C27">
        <v>18</v>
      </c>
      <c r="D27">
        <v>1</v>
      </c>
      <c r="E27" t="s">
        <v>38</v>
      </c>
      <c r="F27">
        <v>1</v>
      </c>
      <c r="G27">
        <v>2</v>
      </c>
      <c r="H27">
        <v>1</v>
      </c>
      <c r="I27">
        <v>3</v>
      </c>
      <c r="J27" s="2">
        <v>6</v>
      </c>
      <c r="K27" s="2">
        <v>16</v>
      </c>
      <c r="L27" s="2">
        <v>15</v>
      </c>
      <c r="M27" s="5">
        <v>1</v>
      </c>
      <c r="N27" s="5">
        <v>2</v>
      </c>
      <c r="O27" s="4" t="s">
        <v>64</v>
      </c>
      <c r="P27" s="5">
        <v>3</v>
      </c>
      <c r="Q27" s="5">
        <v>4</v>
      </c>
      <c r="R27" s="5" t="s">
        <v>64</v>
      </c>
      <c r="S27" s="5">
        <v>2</v>
      </c>
      <c r="T27" s="5">
        <v>9</v>
      </c>
      <c r="U27" s="5">
        <v>7</v>
      </c>
      <c r="V27" s="5">
        <v>20</v>
      </c>
      <c r="W27" s="5">
        <v>19</v>
      </c>
      <c r="X27" s="5">
        <v>16</v>
      </c>
      <c r="Y27" s="5">
        <v>6</v>
      </c>
      <c r="Z27" s="2">
        <v>2</v>
      </c>
      <c r="AA27" s="2">
        <v>4</v>
      </c>
      <c r="AB27" s="5">
        <v>2</v>
      </c>
      <c r="AC27" s="5">
        <v>4</v>
      </c>
      <c r="AD27" s="5">
        <v>1</v>
      </c>
      <c r="AE27" s="2">
        <v>3</v>
      </c>
      <c r="AF27" s="2">
        <v>1</v>
      </c>
      <c r="AG27" s="5">
        <v>5</v>
      </c>
      <c r="AH27" s="5">
        <v>5</v>
      </c>
      <c r="AI27" s="5">
        <v>5</v>
      </c>
      <c r="AJ27" s="5">
        <v>1</v>
      </c>
      <c r="AK27" s="5">
        <v>1</v>
      </c>
      <c r="AL27" s="5">
        <v>1</v>
      </c>
    </row>
    <row r="28" spans="1:38" x14ac:dyDescent="0.25">
      <c r="A28">
        <v>29</v>
      </c>
      <c r="B28">
        <v>2</v>
      </c>
      <c r="C28">
        <v>18</v>
      </c>
      <c r="D28">
        <v>1</v>
      </c>
      <c r="E28" t="s">
        <v>22</v>
      </c>
      <c r="F28">
        <v>2</v>
      </c>
      <c r="G28">
        <v>1</v>
      </c>
      <c r="H28">
        <v>1</v>
      </c>
      <c r="I28">
        <v>1</v>
      </c>
      <c r="J28" s="2">
        <v>13</v>
      </c>
      <c r="K28" s="2">
        <v>16</v>
      </c>
      <c r="L28" s="2">
        <v>6</v>
      </c>
      <c r="M28" s="5">
        <v>1</v>
      </c>
      <c r="N28" s="4" t="s">
        <v>64</v>
      </c>
      <c r="O28" s="4" t="s">
        <v>64</v>
      </c>
      <c r="P28" s="5">
        <v>2</v>
      </c>
      <c r="Q28" s="4" t="s">
        <v>64</v>
      </c>
      <c r="R28" s="5" t="s">
        <v>64</v>
      </c>
      <c r="S28" s="5">
        <v>10</v>
      </c>
      <c r="T28" s="5">
        <v>7</v>
      </c>
      <c r="U28" s="4" t="s">
        <v>64</v>
      </c>
      <c r="V28" s="5">
        <v>3</v>
      </c>
      <c r="W28" s="5">
        <v>14</v>
      </c>
      <c r="X28" s="4" t="s">
        <v>64</v>
      </c>
      <c r="Y28" s="5">
        <v>1</v>
      </c>
      <c r="Z28" s="2">
        <v>3</v>
      </c>
      <c r="AA28" s="2">
        <v>11</v>
      </c>
      <c r="AB28" s="5">
        <v>1</v>
      </c>
      <c r="AC28" s="5">
        <v>3</v>
      </c>
      <c r="AD28" s="5">
        <v>2</v>
      </c>
      <c r="AE28" s="2">
        <v>3</v>
      </c>
      <c r="AF28" s="2">
        <v>1</v>
      </c>
      <c r="AG28" s="5">
        <v>5</v>
      </c>
      <c r="AH28" s="5">
        <v>5</v>
      </c>
      <c r="AI28" s="5">
        <v>5</v>
      </c>
      <c r="AJ28" s="5">
        <v>6</v>
      </c>
      <c r="AK28" s="5">
        <v>2</v>
      </c>
      <c r="AL28" s="4" t="s">
        <v>64</v>
      </c>
    </row>
    <row r="29" spans="1:38" x14ac:dyDescent="0.25">
      <c r="A29">
        <v>30</v>
      </c>
      <c r="B29">
        <v>3</v>
      </c>
      <c r="C29">
        <v>19</v>
      </c>
      <c r="D29">
        <v>1</v>
      </c>
      <c r="E29" t="s">
        <v>39</v>
      </c>
      <c r="F29">
        <v>1</v>
      </c>
      <c r="G29">
        <v>1</v>
      </c>
      <c r="H29">
        <v>1</v>
      </c>
      <c r="I29">
        <v>2</v>
      </c>
      <c r="J29" s="2">
        <v>10</v>
      </c>
      <c r="K29" s="2">
        <v>11</v>
      </c>
      <c r="L29" s="2">
        <v>13</v>
      </c>
      <c r="M29" s="5">
        <v>3</v>
      </c>
      <c r="N29" s="5">
        <v>2</v>
      </c>
      <c r="O29" s="4" t="s">
        <v>64</v>
      </c>
      <c r="P29" s="5">
        <v>8</v>
      </c>
      <c r="Q29" s="4" t="s">
        <v>64</v>
      </c>
      <c r="R29" s="5" t="s">
        <v>64</v>
      </c>
      <c r="S29" s="5">
        <v>4</v>
      </c>
      <c r="T29" s="5">
        <v>3</v>
      </c>
      <c r="U29" s="4" t="s">
        <v>64</v>
      </c>
      <c r="V29" s="5">
        <v>3</v>
      </c>
      <c r="W29" s="5">
        <v>11</v>
      </c>
      <c r="X29" s="5">
        <v>8</v>
      </c>
      <c r="Y29" s="5">
        <v>2</v>
      </c>
      <c r="Z29" s="2">
        <v>2</v>
      </c>
      <c r="AA29" s="2">
        <v>2</v>
      </c>
      <c r="AB29" s="5">
        <v>2</v>
      </c>
      <c r="AC29" s="4" t="s">
        <v>64</v>
      </c>
      <c r="AD29" s="4" t="s">
        <v>64</v>
      </c>
      <c r="AE29" s="2">
        <v>3</v>
      </c>
      <c r="AF29" s="2">
        <v>5</v>
      </c>
      <c r="AG29" s="5">
        <v>5</v>
      </c>
      <c r="AH29" s="5">
        <v>5</v>
      </c>
      <c r="AI29" s="5">
        <v>5</v>
      </c>
      <c r="AJ29" s="5">
        <v>1</v>
      </c>
      <c r="AK29" s="5">
        <v>1</v>
      </c>
      <c r="AL29" s="5">
        <v>1</v>
      </c>
    </row>
    <row r="30" spans="1:38" x14ac:dyDescent="0.25">
      <c r="A30">
        <v>31</v>
      </c>
      <c r="B30">
        <v>3</v>
      </c>
      <c r="C30">
        <v>18</v>
      </c>
      <c r="D30">
        <v>1</v>
      </c>
      <c r="E30" t="s">
        <v>40</v>
      </c>
      <c r="F30">
        <v>1</v>
      </c>
      <c r="G30">
        <v>1</v>
      </c>
      <c r="H30">
        <v>1</v>
      </c>
      <c r="I30">
        <v>12</v>
      </c>
      <c r="J30" s="2">
        <v>13</v>
      </c>
      <c r="K30" s="2">
        <v>16</v>
      </c>
      <c r="L30" s="2">
        <v>17</v>
      </c>
      <c r="M30" s="4">
        <v>1</v>
      </c>
      <c r="N30" s="4">
        <v>3</v>
      </c>
      <c r="O30" s="4" t="s">
        <v>64</v>
      </c>
      <c r="P30" s="5">
        <v>3</v>
      </c>
      <c r="Q30" s="4">
        <v>4</v>
      </c>
      <c r="R30" s="4">
        <v>5</v>
      </c>
      <c r="S30" s="5">
        <v>11</v>
      </c>
      <c r="T30" s="4" t="s">
        <v>64</v>
      </c>
      <c r="U30" s="4" t="s">
        <v>64</v>
      </c>
      <c r="V30" s="5">
        <v>5</v>
      </c>
      <c r="W30" s="5">
        <v>10</v>
      </c>
      <c r="X30" s="5">
        <v>13</v>
      </c>
      <c r="Y30" s="5">
        <v>9</v>
      </c>
      <c r="Z30" s="2">
        <v>4</v>
      </c>
      <c r="AA30" s="2">
        <v>7</v>
      </c>
      <c r="AB30" s="5">
        <v>1</v>
      </c>
      <c r="AC30" s="5">
        <v>3</v>
      </c>
      <c r="AD30" s="5">
        <v>4</v>
      </c>
      <c r="AE30" s="2">
        <v>3</v>
      </c>
      <c r="AF30" s="2">
        <v>2</v>
      </c>
      <c r="AG30" s="5">
        <v>4</v>
      </c>
      <c r="AH30" s="4" t="s">
        <v>64</v>
      </c>
      <c r="AI30" s="4" t="s">
        <v>64</v>
      </c>
      <c r="AJ30" s="5">
        <v>7</v>
      </c>
      <c r="AK30" s="4" t="s">
        <v>64</v>
      </c>
      <c r="AL30" s="4" t="s">
        <v>64</v>
      </c>
    </row>
    <row r="31" spans="1:38" x14ac:dyDescent="0.25">
      <c r="A31">
        <v>32</v>
      </c>
      <c r="B31">
        <v>3</v>
      </c>
      <c r="C31">
        <v>18</v>
      </c>
      <c r="D31">
        <v>1</v>
      </c>
      <c r="E31" t="s">
        <v>41</v>
      </c>
      <c r="F31">
        <v>1</v>
      </c>
      <c r="G31">
        <v>2</v>
      </c>
      <c r="H31">
        <v>1</v>
      </c>
      <c r="I31">
        <v>11</v>
      </c>
      <c r="J31" s="2">
        <v>16</v>
      </c>
      <c r="K31" s="2">
        <v>6</v>
      </c>
      <c r="L31" s="5" t="s">
        <v>60</v>
      </c>
      <c r="M31" s="5">
        <v>10</v>
      </c>
      <c r="N31" s="5">
        <v>2</v>
      </c>
      <c r="O31" s="5">
        <v>1</v>
      </c>
      <c r="P31" s="5">
        <v>4</v>
      </c>
      <c r="Q31" s="5">
        <v>1</v>
      </c>
      <c r="R31" s="5">
        <v>2</v>
      </c>
      <c r="S31" s="5">
        <v>1</v>
      </c>
      <c r="T31" s="4">
        <v>4</v>
      </c>
      <c r="U31" s="4">
        <v>2</v>
      </c>
      <c r="V31" s="5">
        <v>17</v>
      </c>
      <c r="W31" s="5">
        <v>12</v>
      </c>
      <c r="X31" s="5">
        <v>14</v>
      </c>
      <c r="Y31" s="4" t="s">
        <v>42</v>
      </c>
      <c r="Z31" s="2">
        <v>3</v>
      </c>
      <c r="AA31" s="2">
        <v>11</v>
      </c>
      <c r="AB31" s="5">
        <v>4</v>
      </c>
      <c r="AC31" s="5">
        <v>3</v>
      </c>
      <c r="AD31" s="5">
        <v>2</v>
      </c>
      <c r="AE31" s="2">
        <v>3</v>
      </c>
      <c r="AF31" s="2">
        <v>1</v>
      </c>
      <c r="AG31" s="5">
        <v>2</v>
      </c>
      <c r="AH31" s="5">
        <v>1</v>
      </c>
      <c r="AI31" s="4" t="s">
        <v>64</v>
      </c>
      <c r="AJ31" s="5">
        <v>6</v>
      </c>
      <c r="AK31" s="5">
        <v>4</v>
      </c>
      <c r="AL31" s="4" t="s">
        <v>64</v>
      </c>
    </row>
    <row r="32" spans="1:38" x14ac:dyDescent="0.25">
      <c r="A32">
        <v>33</v>
      </c>
      <c r="B32">
        <v>3</v>
      </c>
      <c r="C32">
        <v>19</v>
      </c>
      <c r="D32">
        <v>1</v>
      </c>
      <c r="E32" t="s">
        <v>43</v>
      </c>
      <c r="F32">
        <v>1</v>
      </c>
      <c r="G32">
        <v>1</v>
      </c>
      <c r="H32">
        <v>2</v>
      </c>
      <c r="I32">
        <v>1</v>
      </c>
      <c r="J32" s="2">
        <v>16</v>
      </c>
      <c r="K32" s="2">
        <v>15</v>
      </c>
      <c r="L32" s="2">
        <v>13</v>
      </c>
      <c r="M32" s="5">
        <v>3</v>
      </c>
      <c r="N32" s="5">
        <v>1</v>
      </c>
      <c r="O32" s="5">
        <v>5</v>
      </c>
      <c r="P32" s="5">
        <v>3</v>
      </c>
      <c r="Q32" s="5">
        <v>4</v>
      </c>
      <c r="R32" s="5">
        <v>1</v>
      </c>
      <c r="S32" s="5">
        <v>4</v>
      </c>
      <c r="T32" s="5">
        <v>3</v>
      </c>
      <c r="U32" s="5">
        <v>2</v>
      </c>
      <c r="V32" s="5">
        <v>20</v>
      </c>
      <c r="W32" s="5">
        <v>19</v>
      </c>
      <c r="X32" s="5">
        <v>17</v>
      </c>
      <c r="Y32" s="5">
        <v>2</v>
      </c>
      <c r="Z32" s="2">
        <v>3</v>
      </c>
      <c r="AA32" s="2">
        <v>11</v>
      </c>
      <c r="AB32" s="5">
        <v>4</v>
      </c>
      <c r="AC32" s="5">
        <v>2</v>
      </c>
      <c r="AD32" s="5">
        <v>3</v>
      </c>
      <c r="AE32" s="2">
        <v>2</v>
      </c>
      <c r="AF32" s="2">
        <v>1</v>
      </c>
      <c r="AG32" s="5">
        <v>2</v>
      </c>
      <c r="AH32" s="4" t="s">
        <v>64</v>
      </c>
      <c r="AI32" s="4" t="s">
        <v>64</v>
      </c>
      <c r="AJ32" s="5">
        <v>6</v>
      </c>
      <c r="AK32" s="5">
        <v>3</v>
      </c>
      <c r="AL32" s="5">
        <v>5</v>
      </c>
    </row>
    <row r="33" spans="1:38" x14ac:dyDescent="0.25">
      <c r="A33">
        <v>35</v>
      </c>
      <c r="B33">
        <v>3</v>
      </c>
      <c r="C33">
        <v>23</v>
      </c>
      <c r="D33">
        <v>9</v>
      </c>
      <c r="E33" t="s">
        <v>24</v>
      </c>
      <c r="F33">
        <v>1</v>
      </c>
      <c r="G33">
        <v>1</v>
      </c>
      <c r="H33">
        <v>1</v>
      </c>
      <c r="I33">
        <v>2</v>
      </c>
      <c r="J33" s="2">
        <v>3</v>
      </c>
      <c r="K33" s="2">
        <v>2</v>
      </c>
      <c r="L33" s="2">
        <v>1</v>
      </c>
      <c r="M33" s="5">
        <v>1</v>
      </c>
      <c r="N33" s="5">
        <v>5</v>
      </c>
      <c r="O33" s="5">
        <v>2</v>
      </c>
      <c r="P33" s="5">
        <v>1</v>
      </c>
      <c r="Q33" s="5">
        <v>3</v>
      </c>
      <c r="R33" s="5">
        <v>9</v>
      </c>
      <c r="S33" s="5">
        <v>7</v>
      </c>
      <c r="T33" s="5">
        <v>9</v>
      </c>
      <c r="U33" s="5" t="s">
        <v>64</v>
      </c>
      <c r="V33" s="5">
        <v>17</v>
      </c>
      <c r="W33" s="5">
        <v>19</v>
      </c>
      <c r="X33" s="5">
        <v>12</v>
      </c>
      <c r="Y33" s="5">
        <v>4</v>
      </c>
      <c r="Z33" s="2">
        <v>2</v>
      </c>
      <c r="AA33" s="2">
        <v>3</v>
      </c>
      <c r="AB33" s="5">
        <v>1</v>
      </c>
      <c r="AC33" s="5">
        <v>2</v>
      </c>
      <c r="AD33" s="5">
        <v>5</v>
      </c>
      <c r="AE33" s="2">
        <v>1</v>
      </c>
      <c r="AF33" s="2">
        <v>1</v>
      </c>
      <c r="AG33" s="5">
        <v>2</v>
      </c>
      <c r="AH33" s="5">
        <v>1</v>
      </c>
      <c r="AI33" s="4" t="s">
        <v>64</v>
      </c>
      <c r="AJ33" s="5">
        <v>4</v>
      </c>
      <c r="AK33" s="5">
        <v>3</v>
      </c>
      <c r="AL33" s="5">
        <v>2</v>
      </c>
    </row>
    <row r="34" spans="1:38" x14ac:dyDescent="0.25">
      <c r="A34">
        <v>36</v>
      </c>
      <c r="B34">
        <v>3</v>
      </c>
      <c r="C34">
        <v>18</v>
      </c>
      <c r="D34">
        <v>1</v>
      </c>
      <c r="E34" t="s">
        <v>44</v>
      </c>
      <c r="F34">
        <v>2</v>
      </c>
      <c r="G34">
        <v>1</v>
      </c>
      <c r="H34">
        <v>1</v>
      </c>
      <c r="I34">
        <v>2</v>
      </c>
      <c r="J34" s="2">
        <v>13</v>
      </c>
      <c r="K34" s="2">
        <v>1</v>
      </c>
      <c r="L34" s="2">
        <v>16</v>
      </c>
      <c r="M34" s="5">
        <v>2</v>
      </c>
      <c r="N34" s="5">
        <v>4</v>
      </c>
      <c r="O34" s="4" t="s">
        <v>60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2">
        <v>2</v>
      </c>
      <c r="AA34" s="2">
        <v>3</v>
      </c>
      <c r="AB34" s="5">
        <v>4</v>
      </c>
      <c r="AC34" s="5">
        <v>1</v>
      </c>
      <c r="AD34" s="5">
        <v>2</v>
      </c>
      <c r="AE34" s="2">
        <v>3</v>
      </c>
      <c r="AF34" s="2">
        <v>1</v>
      </c>
      <c r="AG34" s="5">
        <v>5</v>
      </c>
      <c r="AH34" s="5">
        <v>5</v>
      </c>
      <c r="AI34" s="5">
        <v>5</v>
      </c>
      <c r="AJ34" s="5">
        <v>1</v>
      </c>
      <c r="AK34" s="5">
        <v>1</v>
      </c>
      <c r="AL34" s="5">
        <v>1</v>
      </c>
    </row>
    <row r="35" spans="1:38" x14ac:dyDescent="0.25">
      <c r="A35">
        <v>37</v>
      </c>
      <c r="B35">
        <v>3</v>
      </c>
      <c r="C35">
        <v>18</v>
      </c>
      <c r="D35">
        <v>1</v>
      </c>
      <c r="E35" t="s">
        <v>22</v>
      </c>
      <c r="F35">
        <v>2</v>
      </c>
      <c r="G35">
        <v>1</v>
      </c>
      <c r="H35">
        <v>1</v>
      </c>
      <c r="I35">
        <v>1</v>
      </c>
      <c r="J35" s="2">
        <v>16</v>
      </c>
      <c r="K35" s="2">
        <v>3</v>
      </c>
      <c r="L35" s="2">
        <v>4</v>
      </c>
      <c r="M35" s="5">
        <v>1</v>
      </c>
      <c r="N35" s="5">
        <v>2</v>
      </c>
      <c r="O35" s="5">
        <v>3</v>
      </c>
      <c r="P35" s="5">
        <v>4</v>
      </c>
      <c r="Q35" s="5">
        <v>3</v>
      </c>
      <c r="R35" s="5">
        <v>6</v>
      </c>
      <c r="S35" s="5">
        <v>4</v>
      </c>
      <c r="T35" s="5">
        <v>1</v>
      </c>
      <c r="U35" s="5">
        <v>7</v>
      </c>
      <c r="V35" s="5">
        <v>3</v>
      </c>
      <c r="W35" s="5">
        <v>4</v>
      </c>
      <c r="X35" s="5">
        <v>20</v>
      </c>
      <c r="Y35" s="4" t="s">
        <v>27</v>
      </c>
      <c r="Z35" s="2">
        <v>2</v>
      </c>
      <c r="AA35" s="2">
        <v>4</v>
      </c>
      <c r="AB35" s="5"/>
      <c r="AC35" s="5">
        <v>4</v>
      </c>
      <c r="AD35" s="5">
        <v>1</v>
      </c>
      <c r="AE35" s="2">
        <v>3</v>
      </c>
      <c r="AF35" s="2">
        <v>1</v>
      </c>
      <c r="AG35" s="5">
        <v>4</v>
      </c>
      <c r="AH35" s="4" t="s">
        <v>64</v>
      </c>
      <c r="AI35" s="5" t="s">
        <v>64</v>
      </c>
      <c r="AJ35" s="5">
        <v>5</v>
      </c>
      <c r="AK35" s="5">
        <v>2</v>
      </c>
      <c r="AL35" s="4" t="s">
        <v>64</v>
      </c>
    </row>
    <row r="36" spans="1:38" x14ac:dyDescent="0.25">
      <c r="A36">
        <v>38</v>
      </c>
      <c r="B36">
        <v>3</v>
      </c>
      <c r="C36">
        <v>18</v>
      </c>
      <c r="D36">
        <v>1</v>
      </c>
      <c r="E36" t="s">
        <v>45</v>
      </c>
      <c r="F36">
        <v>1</v>
      </c>
      <c r="G36">
        <v>1</v>
      </c>
      <c r="H36">
        <v>1</v>
      </c>
      <c r="I36">
        <v>1</v>
      </c>
      <c r="J36" s="2">
        <v>16</v>
      </c>
      <c r="K36" s="2">
        <v>11</v>
      </c>
      <c r="L36" s="2">
        <v>13</v>
      </c>
      <c r="M36" s="5">
        <v>2</v>
      </c>
      <c r="N36" s="5">
        <v>1</v>
      </c>
      <c r="O36" s="4" t="s">
        <v>64</v>
      </c>
      <c r="P36" s="5">
        <v>2</v>
      </c>
      <c r="Q36" s="4" t="s">
        <v>64</v>
      </c>
      <c r="R36" s="4" t="s">
        <v>64</v>
      </c>
      <c r="S36" s="5">
        <v>3</v>
      </c>
      <c r="T36" s="4" t="s">
        <v>64</v>
      </c>
      <c r="U36" s="4" t="s">
        <v>64</v>
      </c>
      <c r="V36" s="5">
        <v>17</v>
      </c>
      <c r="W36" s="5">
        <v>19</v>
      </c>
      <c r="X36" s="5">
        <v>20</v>
      </c>
      <c r="Y36" s="5">
        <v>1</v>
      </c>
      <c r="Z36" s="2">
        <v>2</v>
      </c>
      <c r="AA36" s="2">
        <v>3</v>
      </c>
      <c r="AB36" s="5">
        <v>4</v>
      </c>
      <c r="AC36" s="5">
        <v>1</v>
      </c>
      <c r="AD36" s="4" t="s">
        <v>64</v>
      </c>
      <c r="AE36" s="2">
        <v>4</v>
      </c>
      <c r="AF36" s="2">
        <v>1</v>
      </c>
      <c r="AG36" s="5">
        <v>4</v>
      </c>
      <c r="AH36" s="4" t="s">
        <v>64</v>
      </c>
      <c r="AI36" s="5" t="s">
        <v>64</v>
      </c>
      <c r="AJ36" s="5">
        <v>4</v>
      </c>
      <c r="AK36" s="5">
        <v>2</v>
      </c>
      <c r="AL36" s="4" t="s">
        <v>64</v>
      </c>
    </row>
    <row r="37" spans="1:38" x14ac:dyDescent="0.25">
      <c r="A37">
        <v>39</v>
      </c>
      <c r="B37">
        <v>3</v>
      </c>
      <c r="C37">
        <v>18</v>
      </c>
      <c r="D37">
        <v>1</v>
      </c>
      <c r="E37" t="s">
        <v>22</v>
      </c>
      <c r="F37">
        <v>1</v>
      </c>
      <c r="G37">
        <v>1</v>
      </c>
      <c r="H37">
        <v>1</v>
      </c>
      <c r="I37">
        <v>2</v>
      </c>
      <c r="J37" s="2">
        <v>17</v>
      </c>
      <c r="K37" s="2">
        <v>16</v>
      </c>
      <c r="L37" s="2">
        <v>13</v>
      </c>
      <c r="M37" s="5">
        <v>4</v>
      </c>
      <c r="N37" s="5">
        <v>2</v>
      </c>
      <c r="O37" s="4" t="s">
        <v>64</v>
      </c>
      <c r="P37" s="5">
        <v>2</v>
      </c>
      <c r="Q37" s="5">
        <v>1</v>
      </c>
      <c r="R37" s="4" t="s">
        <v>64</v>
      </c>
      <c r="S37" s="5">
        <v>3</v>
      </c>
      <c r="T37" s="5">
        <v>5</v>
      </c>
      <c r="U37" s="4" t="s">
        <v>64</v>
      </c>
      <c r="V37" s="5">
        <v>17</v>
      </c>
      <c r="W37" s="5">
        <v>16</v>
      </c>
      <c r="X37" s="5">
        <v>14</v>
      </c>
      <c r="Y37" s="5">
        <v>1</v>
      </c>
      <c r="Z37" s="2">
        <v>2</v>
      </c>
      <c r="AA37" s="2">
        <v>1</v>
      </c>
      <c r="AB37" s="5">
        <v>1</v>
      </c>
      <c r="AC37" s="5">
        <v>4</v>
      </c>
      <c r="AD37" s="5">
        <v>2</v>
      </c>
      <c r="AE37" s="2">
        <v>3</v>
      </c>
      <c r="AF37" s="2">
        <v>2</v>
      </c>
      <c r="AG37" s="5">
        <v>5</v>
      </c>
      <c r="AH37" s="5">
        <v>5</v>
      </c>
      <c r="AI37" s="5">
        <v>5</v>
      </c>
      <c r="AJ37" s="5">
        <v>1</v>
      </c>
      <c r="AK37" s="5">
        <v>1</v>
      </c>
      <c r="AL37" s="5">
        <v>1</v>
      </c>
    </row>
    <row r="38" spans="1:38" x14ac:dyDescent="0.25">
      <c r="A38">
        <v>40</v>
      </c>
      <c r="B38">
        <v>3</v>
      </c>
      <c r="C38">
        <v>18</v>
      </c>
      <c r="D38">
        <v>1</v>
      </c>
      <c r="E38" t="s">
        <v>22</v>
      </c>
      <c r="F38">
        <v>2</v>
      </c>
      <c r="G38">
        <v>1</v>
      </c>
      <c r="H38">
        <v>1</v>
      </c>
      <c r="I38">
        <v>2</v>
      </c>
      <c r="J38" s="2">
        <v>13</v>
      </c>
      <c r="K38" s="2">
        <v>16</v>
      </c>
      <c r="L38" s="2">
        <v>2</v>
      </c>
      <c r="M38" s="5">
        <v>2</v>
      </c>
      <c r="N38" s="5">
        <v>3</v>
      </c>
      <c r="O38" s="4" t="s">
        <v>64</v>
      </c>
      <c r="P38" s="5">
        <v>2</v>
      </c>
      <c r="Q38" s="5">
        <v>6</v>
      </c>
      <c r="R38" s="4" t="s">
        <v>64</v>
      </c>
      <c r="S38" s="5">
        <v>6</v>
      </c>
      <c r="T38" s="5">
        <v>2</v>
      </c>
      <c r="U38" s="5" t="s">
        <v>64</v>
      </c>
      <c r="V38" s="5">
        <v>14</v>
      </c>
      <c r="W38" s="5">
        <v>17</v>
      </c>
      <c r="X38" s="5">
        <v>19</v>
      </c>
      <c r="Y38" s="5">
        <v>1</v>
      </c>
      <c r="Z38" s="2">
        <v>2</v>
      </c>
      <c r="AA38" s="2">
        <v>1</v>
      </c>
      <c r="AB38" s="5">
        <v>2</v>
      </c>
      <c r="AC38" s="5">
        <v>3</v>
      </c>
      <c r="AD38" s="5">
        <v>1</v>
      </c>
      <c r="AE38" s="2">
        <v>3</v>
      </c>
      <c r="AF38" s="2">
        <v>5</v>
      </c>
      <c r="AG38" s="5">
        <v>5</v>
      </c>
      <c r="AH38" s="5">
        <v>5</v>
      </c>
      <c r="AI38" s="4">
        <v>5</v>
      </c>
      <c r="AJ38" s="5">
        <v>1</v>
      </c>
      <c r="AK38" s="5">
        <v>1</v>
      </c>
      <c r="AL38" s="4">
        <v>1</v>
      </c>
    </row>
    <row r="39" spans="1:38" x14ac:dyDescent="0.25">
      <c r="A39">
        <v>41</v>
      </c>
      <c r="B39">
        <v>3</v>
      </c>
      <c r="C39">
        <v>18</v>
      </c>
      <c r="D39">
        <v>1</v>
      </c>
      <c r="E39" t="s">
        <v>29</v>
      </c>
      <c r="F39">
        <v>2</v>
      </c>
      <c r="G39">
        <v>1</v>
      </c>
      <c r="H39">
        <v>1</v>
      </c>
      <c r="I39">
        <v>1</v>
      </c>
      <c r="J39" s="2">
        <v>13</v>
      </c>
      <c r="K39" s="2">
        <v>11</v>
      </c>
      <c r="L39" s="2">
        <v>16</v>
      </c>
      <c r="M39" s="5">
        <v>1</v>
      </c>
      <c r="N39" s="5">
        <v>2</v>
      </c>
      <c r="O39" s="5">
        <v>4</v>
      </c>
      <c r="P39" s="5">
        <v>4</v>
      </c>
      <c r="Q39" s="5">
        <v>1</v>
      </c>
      <c r="R39" s="4" t="s">
        <v>64</v>
      </c>
      <c r="S39" s="5">
        <v>4</v>
      </c>
      <c r="T39" s="5">
        <v>1</v>
      </c>
      <c r="U39" s="5" t="s">
        <v>64</v>
      </c>
      <c r="V39" s="5">
        <v>14</v>
      </c>
      <c r="W39" s="5">
        <v>13</v>
      </c>
      <c r="X39" s="5">
        <v>20</v>
      </c>
      <c r="Y39" s="5">
        <v>3</v>
      </c>
      <c r="Z39" s="2">
        <v>2</v>
      </c>
      <c r="AA39" s="2">
        <v>1</v>
      </c>
      <c r="AB39" s="5">
        <v>4</v>
      </c>
      <c r="AC39" s="5">
        <v>3</v>
      </c>
      <c r="AD39" s="5">
        <v>2</v>
      </c>
      <c r="AE39" s="2">
        <v>6</v>
      </c>
      <c r="AF39" s="2">
        <v>1</v>
      </c>
      <c r="AG39" s="5">
        <v>2</v>
      </c>
      <c r="AH39" s="5">
        <v>1</v>
      </c>
      <c r="AI39" s="4" t="s">
        <v>64</v>
      </c>
      <c r="AJ39" s="4">
        <v>4</v>
      </c>
      <c r="AK39" s="4">
        <v>6</v>
      </c>
      <c r="AL39" s="4">
        <v>2</v>
      </c>
    </row>
    <row r="40" spans="1:38" x14ac:dyDescent="0.25">
      <c r="A40">
        <v>43</v>
      </c>
      <c r="B40">
        <v>3</v>
      </c>
      <c r="C40">
        <v>18</v>
      </c>
      <c r="D40">
        <v>1</v>
      </c>
      <c r="E40" t="s">
        <v>33</v>
      </c>
      <c r="F40">
        <v>1</v>
      </c>
      <c r="G40">
        <v>2</v>
      </c>
      <c r="H40">
        <v>1</v>
      </c>
      <c r="I40">
        <v>11</v>
      </c>
      <c r="J40" s="2">
        <v>13</v>
      </c>
      <c r="K40" s="2">
        <v>16</v>
      </c>
      <c r="L40" s="2">
        <v>11</v>
      </c>
      <c r="M40" s="5">
        <v>2</v>
      </c>
      <c r="N40" s="5">
        <v>2</v>
      </c>
      <c r="O40" s="5" t="s">
        <v>64</v>
      </c>
      <c r="P40" s="5">
        <v>6</v>
      </c>
      <c r="Q40" s="4" t="s">
        <v>64</v>
      </c>
      <c r="R40" s="4" t="s">
        <v>64</v>
      </c>
      <c r="S40" s="5">
        <v>3</v>
      </c>
      <c r="T40" s="5">
        <v>8</v>
      </c>
      <c r="U40" s="5" t="s">
        <v>64</v>
      </c>
      <c r="V40" s="5">
        <v>14</v>
      </c>
      <c r="W40" s="4" t="s">
        <v>64</v>
      </c>
      <c r="X40" s="4" t="s">
        <v>64</v>
      </c>
      <c r="Y40" s="5">
        <v>8</v>
      </c>
      <c r="Z40" s="2">
        <v>3</v>
      </c>
      <c r="AA40" s="2">
        <v>1</v>
      </c>
      <c r="AB40" s="5">
        <v>4</v>
      </c>
      <c r="AC40" s="5">
        <v>5</v>
      </c>
      <c r="AD40" s="4" t="s">
        <v>64</v>
      </c>
      <c r="AE40" s="2">
        <v>3</v>
      </c>
      <c r="AF40" s="2">
        <v>1</v>
      </c>
      <c r="AG40" s="5">
        <v>5</v>
      </c>
      <c r="AH40" s="5">
        <v>5</v>
      </c>
      <c r="AI40" s="5">
        <v>5</v>
      </c>
      <c r="AJ40" s="5">
        <v>1</v>
      </c>
      <c r="AK40" s="5">
        <v>1</v>
      </c>
      <c r="AL40" s="5">
        <v>1</v>
      </c>
    </row>
    <row r="41" spans="1:38" x14ac:dyDescent="0.25">
      <c r="A41">
        <v>44</v>
      </c>
      <c r="B41">
        <v>3</v>
      </c>
      <c r="C41">
        <v>18</v>
      </c>
      <c r="D41">
        <v>1</v>
      </c>
      <c r="E41" t="s">
        <v>29</v>
      </c>
      <c r="F41">
        <v>2</v>
      </c>
      <c r="G41">
        <v>2</v>
      </c>
      <c r="H41">
        <v>1</v>
      </c>
      <c r="I41">
        <v>1</v>
      </c>
      <c r="J41" s="2">
        <v>11</v>
      </c>
      <c r="K41" s="2">
        <v>13</v>
      </c>
      <c r="L41" s="2">
        <v>16</v>
      </c>
      <c r="M41" s="5">
        <v>1</v>
      </c>
      <c r="N41" s="5">
        <v>4</v>
      </c>
      <c r="O41" s="5">
        <v>3</v>
      </c>
      <c r="P41" s="5">
        <v>1</v>
      </c>
      <c r="Q41" s="5">
        <v>4</v>
      </c>
      <c r="R41" s="5">
        <v>2</v>
      </c>
      <c r="S41" s="5">
        <v>1</v>
      </c>
      <c r="T41" s="5">
        <v>5</v>
      </c>
      <c r="U41" s="5" t="s">
        <v>64</v>
      </c>
      <c r="V41" s="5">
        <v>12</v>
      </c>
      <c r="W41" s="5">
        <v>14</v>
      </c>
      <c r="X41" s="5">
        <v>20</v>
      </c>
      <c r="Y41" s="4" t="s">
        <v>46</v>
      </c>
      <c r="Z41" s="2">
        <v>3</v>
      </c>
      <c r="AA41" s="2">
        <v>9</v>
      </c>
      <c r="AB41" s="5">
        <v>4</v>
      </c>
      <c r="AC41" s="5">
        <v>1</v>
      </c>
      <c r="AD41" s="5">
        <v>3</v>
      </c>
      <c r="AE41" s="2">
        <v>6</v>
      </c>
      <c r="AF41" s="2">
        <v>1</v>
      </c>
      <c r="AG41" s="5">
        <v>1</v>
      </c>
      <c r="AH41" s="4" t="s">
        <v>64</v>
      </c>
      <c r="AI41" s="4" t="s">
        <v>64</v>
      </c>
      <c r="AJ41" s="4">
        <v>6</v>
      </c>
      <c r="AK41" s="4">
        <v>4</v>
      </c>
      <c r="AL41" s="4">
        <v>5</v>
      </c>
    </row>
    <row r="42" spans="1:38" x14ac:dyDescent="0.25">
      <c r="A42">
        <v>45</v>
      </c>
      <c r="B42">
        <v>3</v>
      </c>
      <c r="C42">
        <v>18</v>
      </c>
      <c r="D42">
        <v>1</v>
      </c>
      <c r="E42" t="s">
        <v>47</v>
      </c>
      <c r="F42">
        <v>2</v>
      </c>
      <c r="G42">
        <v>1</v>
      </c>
      <c r="H42">
        <v>1</v>
      </c>
      <c r="I42">
        <v>1</v>
      </c>
      <c r="J42" s="2">
        <v>16</v>
      </c>
      <c r="K42" s="2">
        <v>13</v>
      </c>
      <c r="L42" s="2">
        <v>6</v>
      </c>
      <c r="M42" s="5">
        <v>3</v>
      </c>
      <c r="N42" s="4" t="s">
        <v>64</v>
      </c>
      <c r="O42" s="5" t="s">
        <v>64</v>
      </c>
      <c r="P42" s="5">
        <v>4</v>
      </c>
      <c r="Q42" s="5">
        <v>2</v>
      </c>
      <c r="R42" s="5" t="s">
        <v>64</v>
      </c>
      <c r="S42" s="5">
        <v>7</v>
      </c>
      <c r="T42" s="5">
        <v>1</v>
      </c>
      <c r="U42" s="5" t="s">
        <v>64</v>
      </c>
      <c r="V42" s="5">
        <v>17</v>
      </c>
      <c r="W42" s="5">
        <v>18</v>
      </c>
      <c r="X42" s="5">
        <v>19</v>
      </c>
      <c r="Y42" s="5">
        <v>1</v>
      </c>
      <c r="Z42" s="2">
        <v>4</v>
      </c>
      <c r="AA42" s="2">
        <v>1</v>
      </c>
      <c r="AB42" s="5">
        <v>3</v>
      </c>
      <c r="AC42" s="5">
        <v>4</v>
      </c>
      <c r="AD42" s="4" t="s">
        <v>64</v>
      </c>
      <c r="AE42" s="2">
        <v>3</v>
      </c>
      <c r="AF42" s="2">
        <v>1</v>
      </c>
      <c r="AG42" s="5">
        <v>1</v>
      </c>
      <c r="AH42" s="5">
        <v>2</v>
      </c>
      <c r="AI42" s="4" t="s">
        <v>64</v>
      </c>
      <c r="AJ42" s="4">
        <v>1</v>
      </c>
      <c r="AK42" s="4">
        <v>1</v>
      </c>
      <c r="AL42" s="5">
        <v>1</v>
      </c>
    </row>
    <row r="43" spans="1:38" x14ac:dyDescent="0.25">
      <c r="A43">
        <v>47</v>
      </c>
      <c r="B43">
        <v>3</v>
      </c>
      <c r="C43">
        <v>18</v>
      </c>
      <c r="D43">
        <v>1</v>
      </c>
      <c r="E43" t="s">
        <v>22</v>
      </c>
      <c r="F43">
        <v>1</v>
      </c>
      <c r="G43">
        <v>2</v>
      </c>
      <c r="H43">
        <v>1</v>
      </c>
      <c r="I43">
        <v>1</v>
      </c>
      <c r="J43" s="2">
        <v>13</v>
      </c>
      <c r="K43" s="2">
        <v>16</v>
      </c>
      <c r="L43" s="2">
        <v>17</v>
      </c>
      <c r="M43" s="5">
        <v>3</v>
      </c>
      <c r="N43" s="5">
        <v>1</v>
      </c>
      <c r="O43" s="5" t="s">
        <v>64</v>
      </c>
      <c r="P43" s="5">
        <v>2</v>
      </c>
      <c r="Q43" s="5">
        <v>6</v>
      </c>
      <c r="R43" s="5">
        <v>1</v>
      </c>
      <c r="S43" s="5">
        <v>6</v>
      </c>
      <c r="T43" s="4" t="s">
        <v>64</v>
      </c>
      <c r="U43" s="5" t="s">
        <v>64</v>
      </c>
      <c r="V43" s="4" t="s">
        <v>64</v>
      </c>
      <c r="W43" s="4" t="s">
        <v>64</v>
      </c>
      <c r="X43" s="4" t="s">
        <v>64</v>
      </c>
      <c r="Y43" s="5">
        <v>1</v>
      </c>
      <c r="Z43" s="2">
        <v>2</v>
      </c>
      <c r="AA43" s="2">
        <v>4</v>
      </c>
      <c r="AB43" s="5">
        <v>3</v>
      </c>
      <c r="AC43" s="5">
        <v>4</v>
      </c>
      <c r="AD43" s="5">
        <v>1</v>
      </c>
      <c r="AE43" s="2">
        <v>1</v>
      </c>
      <c r="AF43" s="2">
        <v>1</v>
      </c>
      <c r="AG43" s="5">
        <v>5</v>
      </c>
      <c r="AH43" s="5">
        <v>5</v>
      </c>
      <c r="AI43" s="5">
        <v>5</v>
      </c>
      <c r="AJ43" s="5">
        <v>1</v>
      </c>
      <c r="AK43" s="5">
        <v>1</v>
      </c>
      <c r="AL43" s="5">
        <v>1</v>
      </c>
    </row>
    <row r="44" spans="1:38" x14ac:dyDescent="0.25">
      <c r="A44">
        <v>48</v>
      </c>
      <c r="B44">
        <v>3</v>
      </c>
      <c r="C44">
        <v>18</v>
      </c>
      <c r="D44">
        <v>1</v>
      </c>
      <c r="E44" t="s">
        <v>48</v>
      </c>
      <c r="F44">
        <v>2</v>
      </c>
      <c r="G44">
        <v>1</v>
      </c>
      <c r="H44">
        <v>1</v>
      </c>
      <c r="I44">
        <v>8</v>
      </c>
      <c r="J44" s="2">
        <v>16</v>
      </c>
      <c r="K44" s="2">
        <v>13</v>
      </c>
      <c r="L44" s="2">
        <v>11</v>
      </c>
      <c r="M44" s="5">
        <v>3</v>
      </c>
      <c r="N44" s="5">
        <v>2</v>
      </c>
      <c r="O44" s="5">
        <v>4</v>
      </c>
      <c r="P44" s="5">
        <v>3</v>
      </c>
      <c r="Q44" s="5">
        <v>6</v>
      </c>
      <c r="R44" s="5" t="s">
        <v>64</v>
      </c>
      <c r="S44" s="5">
        <v>3</v>
      </c>
      <c r="T44" s="5">
        <v>5</v>
      </c>
      <c r="U44" s="5">
        <v>10</v>
      </c>
      <c r="V44" s="5">
        <v>20</v>
      </c>
      <c r="W44" s="5">
        <v>17</v>
      </c>
      <c r="X44" s="5">
        <v>12</v>
      </c>
      <c r="Y44" s="5">
        <v>2</v>
      </c>
      <c r="Z44" s="2">
        <v>3</v>
      </c>
      <c r="AA44" s="2">
        <v>5</v>
      </c>
      <c r="AB44" s="5">
        <v>5</v>
      </c>
      <c r="AC44" s="5">
        <v>2</v>
      </c>
      <c r="AD44" s="5">
        <v>3</v>
      </c>
      <c r="AE44" s="2">
        <v>5</v>
      </c>
      <c r="AF44" s="2">
        <v>3</v>
      </c>
      <c r="AG44" s="5">
        <v>5</v>
      </c>
      <c r="AH44" s="5">
        <v>5</v>
      </c>
      <c r="AI44" s="4">
        <v>5</v>
      </c>
      <c r="AJ44" s="5">
        <v>1</v>
      </c>
      <c r="AK44" s="5">
        <v>1</v>
      </c>
      <c r="AL44" s="5">
        <v>1</v>
      </c>
    </row>
    <row r="45" spans="1:38" x14ac:dyDescent="0.25">
      <c r="A45">
        <v>49</v>
      </c>
      <c r="B45">
        <v>3</v>
      </c>
      <c r="C45">
        <v>18</v>
      </c>
      <c r="D45">
        <v>1</v>
      </c>
      <c r="E45" t="s">
        <v>24</v>
      </c>
      <c r="F45">
        <v>2</v>
      </c>
      <c r="G45">
        <v>1</v>
      </c>
      <c r="H45">
        <v>1</v>
      </c>
      <c r="I45">
        <v>1</v>
      </c>
      <c r="J45" s="2">
        <v>16</v>
      </c>
      <c r="K45" s="2">
        <v>13</v>
      </c>
      <c r="L45" s="2">
        <v>6</v>
      </c>
      <c r="M45" s="5">
        <v>1</v>
      </c>
      <c r="N45" s="5">
        <v>2</v>
      </c>
      <c r="O45" s="5" t="s">
        <v>64</v>
      </c>
      <c r="P45" s="5">
        <v>2</v>
      </c>
      <c r="Q45" s="5">
        <v>4</v>
      </c>
      <c r="R45" s="5">
        <v>6</v>
      </c>
      <c r="S45" s="5">
        <v>8</v>
      </c>
      <c r="T45" s="5">
        <v>5</v>
      </c>
      <c r="U45" s="5">
        <v>7</v>
      </c>
      <c r="V45" s="4" t="s">
        <v>64</v>
      </c>
      <c r="W45" s="4" t="s">
        <v>64</v>
      </c>
      <c r="X45" s="4" t="s">
        <v>64</v>
      </c>
      <c r="Y45" s="4" t="s">
        <v>64</v>
      </c>
      <c r="Z45" s="2">
        <v>3</v>
      </c>
      <c r="AA45" s="2">
        <v>2</v>
      </c>
      <c r="AB45" s="5">
        <v>4</v>
      </c>
      <c r="AC45" s="5">
        <v>3</v>
      </c>
      <c r="AD45" s="5">
        <v>2</v>
      </c>
      <c r="AE45" s="2">
        <v>3</v>
      </c>
      <c r="AF45" s="2">
        <v>1</v>
      </c>
      <c r="AG45" s="5">
        <v>5</v>
      </c>
      <c r="AH45" s="5">
        <v>5</v>
      </c>
      <c r="AI45" s="5">
        <v>5</v>
      </c>
      <c r="AJ45" s="5">
        <v>1</v>
      </c>
      <c r="AK45" s="5">
        <v>1</v>
      </c>
      <c r="AL45" s="5">
        <v>1</v>
      </c>
    </row>
    <row r="46" spans="1:38" x14ac:dyDescent="0.25">
      <c r="A46">
        <v>50</v>
      </c>
      <c r="B46">
        <v>3</v>
      </c>
      <c r="C46">
        <v>19</v>
      </c>
      <c r="D46">
        <v>1</v>
      </c>
      <c r="E46" t="s">
        <v>23</v>
      </c>
      <c r="F46">
        <v>2</v>
      </c>
      <c r="G46">
        <v>1</v>
      </c>
      <c r="H46">
        <v>1</v>
      </c>
      <c r="I46">
        <v>11</v>
      </c>
      <c r="J46" s="2">
        <v>3</v>
      </c>
      <c r="K46" s="2">
        <v>4</v>
      </c>
      <c r="L46" s="2">
        <v>13</v>
      </c>
      <c r="M46" s="5">
        <v>1</v>
      </c>
      <c r="N46" s="5">
        <v>5</v>
      </c>
      <c r="O46" s="5">
        <v>3</v>
      </c>
      <c r="P46" s="5">
        <v>3</v>
      </c>
      <c r="Q46" s="5">
        <v>2</v>
      </c>
      <c r="R46" s="4" t="s">
        <v>64</v>
      </c>
      <c r="S46" s="5">
        <v>7</v>
      </c>
      <c r="T46" s="5">
        <v>1</v>
      </c>
      <c r="U46" s="5" t="s">
        <v>64</v>
      </c>
      <c r="V46" s="4">
        <v>3</v>
      </c>
      <c r="W46" s="4">
        <v>1</v>
      </c>
      <c r="X46" s="4">
        <v>4</v>
      </c>
      <c r="Y46" s="4" t="s">
        <v>46</v>
      </c>
      <c r="Z46" s="2">
        <v>4</v>
      </c>
      <c r="AA46" s="2">
        <v>9</v>
      </c>
      <c r="AB46" s="5">
        <v>7</v>
      </c>
      <c r="AC46" s="5">
        <v>7</v>
      </c>
      <c r="AD46" s="5">
        <v>7</v>
      </c>
      <c r="AE46" s="2">
        <v>4</v>
      </c>
      <c r="AF46" s="2">
        <v>1</v>
      </c>
      <c r="AG46" s="5">
        <v>1</v>
      </c>
      <c r="AH46" s="5">
        <v>2</v>
      </c>
      <c r="AI46" s="4" t="s">
        <v>64</v>
      </c>
      <c r="AJ46" s="4">
        <v>5</v>
      </c>
      <c r="AK46" s="4">
        <v>6</v>
      </c>
      <c r="AL46" s="4" t="s">
        <v>64</v>
      </c>
    </row>
    <row r="47" spans="1:38" x14ac:dyDescent="0.25">
      <c r="A47">
        <v>51</v>
      </c>
      <c r="B47">
        <v>3</v>
      </c>
      <c r="C47">
        <v>18</v>
      </c>
      <c r="D47">
        <v>1</v>
      </c>
      <c r="E47" t="s">
        <v>41</v>
      </c>
      <c r="F47">
        <v>1</v>
      </c>
      <c r="G47">
        <v>2</v>
      </c>
      <c r="H47">
        <v>1</v>
      </c>
      <c r="I47">
        <v>1</v>
      </c>
      <c r="J47" s="2">
        <v>16</v>
      </c>
      <c r="K47" s="2">
        <v>13</v>
      </c>
      <c r="L47" s="2">
        <v>17</v>
      </c>
      <c r="M47" s="5">
        <v>2</v>
      </c>
      <c r="N47" s="5">
        <v>4</v>
      </c>
      <c r="O47" s="5" t="s">
        <v>64</v>
      </c>
      <c r="P47" s="5">
        <v>1</v>
      </c>
      <c r="Q47" s="5">
        <v>4</v>
      </c>
      <c r="R47" s="4" t="s">
        <v>64</v>
      </c>
      <c r="S47" s="5">
        <v>1</v>
      </c>
      <c r="T47" s="5">
        <v>4</v>
      </c>
      <c r="U47" s="5">
        <v>7</v>
      </c>
      <c r="V47" s="5">
        <v>12</v>
      </c>
      <c r="W47" s="5">
        <v>19</v>
      </c>
      <c r="X47" s="5">
        <v>20</v>
      </c>
      <c r="Y47" s="4" t="s">
        <v>49</v>
      </c>
      <c r="Z47" s="2">
        <v>2</v>
      </c>
      <c r="AA47" s="2">
        <v>2</v>
      </c>
      <c r="AB47" s="5">
        <v>1</v>
      </c>
      <c r="AC47" s="5">
        <v>4</v>
      </c>
      <c r="AD47" s="5">
        <v>2</v>
      </c>
      <c r="AE47" s="2">
        <v>1</v>
      </c>
      <c r="AF47" s="2">
        <v>1</v>
      </c>
      <c r="AG47" s="5">
        <v>2</v>
      </c>
      <c r="AH47" s="5">
        <v>1</v>
      </c>
      <c r="AI47" s="4" t="s">
        <v>64</v>
      </c>
      <c r="AJ47" s="5">
        <v>1</v>
      </c>
      <c r="AK47" s="5">
        <v>1</v>
      </c>
      <c r="AL47" s="5">
        <v>1</v>
      </c>
    </row>
    <row r="48" spans="1:38" x14ac:dyDescent="0.25">
      <c r="A48">
        <v>52</v>
      </c>
      <c r="B48">
        <v>3</v>
      </c>
      <c r="C48">
        <v>18</v>
      </c>
      <c r="D48">
        <v>1</v>
      </c>
      <c r="E48" t="s">
        <v>21</v>
      </c>
      <c r="F48">
        <v>2</v>
      </c>
      <c r="G48">
        <v>2</v>
      </c>
      <c r="H48">
        <v>1</v>
      </c>
      <c r="I48">
        <v>1</v>
      </c>
      <c r="J48" s="2">
        <v>13</v>
      </c>
      <c r="K48" s="2">
        <v>16</v>
      </c>
      <c r="L48" s="2">
        <v>11</v>
      </c>
      <c r="M48" s="5">
        <v>2</v>
      </c>
      <c r="N48" s="5">
        <v>1</v>
      </c>
      <c r="O48" s="5" t="s">
        <v>64</v>
      </c>
      <c r="P48" s="5">
        <v>1</v>
      </c>
      <c r="Q48" s="5">
        <v>4</v>
      </c>
      <c r="R48" s="5">
        <v>2</v>
      </c>
      <c r="S48" s="5">
        <v>1</v>
      </c>
      <c r="T48" s="5">
        <v>4</v>
      </c>
      <c r="U48" s="5">
        <v>2</v>
      </c>
      <c r="V48" s="5">
        <v>14</v>
      </c>
      <c r="W48" s="5">
        <v>17</v>
      </c>
      <c r="X48" s="5">
        <v>12</v>
      </c>
      <c r="Y48" s="5">
        <v>4</v>
      </c>
      <c r="Z48" s="2">
        <v>2</v>
      </c>
      <c r="AA48" s="2">
        <v>11</v>
      </c>
      <c r="AB48" s="5">
        <v>2</v>
      </c>
      <c r="AC48" s="5">
        <v>1</v>
      </c>
      <c r="AD48" s="5">
        <v>4</v>
      </c>
      <c r="AE48" s="2">
        <v>1</v>
      </c>
      <c r="AF48" s="2">
        <v>1</v>
      </c>
      <c r="AG48" s="5">
        <v>1</v>
      </c>
      <c r="AH48" s="4" t="s">
        <v>64</v>
      </c>
      <c r="AI48" s="4" t="s">
        <v>64</v>
      </c>
      <c r="AJ48" s="4">
        <v>3</v>
      </c>
      <c r="AK48" s="4">
        <v>4</v>
      </c>
      <c r="AL48" s="4">
        <v>2</v>
      </c>
    </row>
    <row r="49" spans="1:38" x14ac:dyDescent="0.25">
      <c r="A49">
        <v>54</v>
      </c>
      <c r="B49">
        <v>3</v>
      </c>
      <c r="C49">
        <v>18</v>
      </c>
      <c r="D49">
        <v>1</v>
      </c>
      <c r="E49" t="s">
        <v>22</v>
      </c>
      <c r="F49">
        <v>2</v>
      </c>
      <c r="G49">
        <v>1</v>
      </c>
      <c r="H49">
        <v>1</v>
      </c>
      <c r="I49">
        <v>1</v>
      </c>
      <c r="J49" s="2">
        <v>13</v>
      </c>
      <c r="K49" s="2">
        <v>6</v>
      </c>
      <c r="L49" s="2">
        <v>16</v>
      </c>
      <c r="M49" s="5">
        <v>1</v>
      </c>
      <c r="N49" s="5">
        <v>3</v>
      </c>
      <c r="O49" s="5">
        <v>2</v>
      </c>
      <c r="P49" s="5">
        <v>4</v>
      </c>
      <c r="Q49" s="5">
        <v>1</v>
      </c>
      <c r="R49" s="5" t="s">
        <v>64</v>
      </c>
      <c r="S49" s="5">
        <v>4</v>
      </c>
      <c r="T49" s="5">
        <v>1</v>
      </c>
      <c r="U49" s="4" t="s">
        <v>60</v>
      </c>
      <c r="V49" s="5">
        <v>19</v>
      </c>
      <c r="W49" s="5">
        <v>20</v>
      </c>
      <c r="X49" s="5">
        <v>14</v>
      </c>
      <c r="Y49" s="4" t="s">
        <v>27</v>
      </c>
      <c r="Z49" s="2">
        <v>2</v>
      </c>
      <c r="AA49" s="2">
        <v>1</v>
      </c>
      <c r="AB49" s="5">
        <v>1</v>
      </c>
      <c r="AC49" s="5">
        <v>3</v>
      </c>
      <c r="AD49" s="5">
        <v>4</v>
      </c>
      <c r="AE49" s="2">
        <v>3</v>
      </c>
      <c r="AF49" s="2">
        <v>1</v>
      </c>
      <c r="AG49" s="5">
        <v>5</v>
      </c>
      <c r="AH49" s="5">
        <v>5</v>
      </c>
      <c r="AI49" s="5">
        <v>5</v>
      </c>
      <c r="AJ49" s="5">
        <v>5</v>
      </c>
      <c r="AK49" s="5">
        <v>2</v>
      </c>
      <c r="AL49" s="5">
        <v>3</v>
      </c>
    </row>
    <row r="50" spans="1:38" x14ac:dyDescent="0.25">
      <c r="A50">
        <v>55</v>
      </c>
      <c r="B50">
        <v>3</v>
      </c>
      <c r="C50">
        <v>18</v>
      </c>
      <c r="D50">
        <v>1</v>
      </c>
      <c r="E50" t="s">
        <v>51</v>
      </c>
      <c r="F50">
        <v>2</v>
      </c>
      <c r="G50">
        <v>1</v>
      </c>
      <c r="H50">
        <v>1</v>
      </c>
      <c r="I50">
        <v>1</v>
      </c>
      <c r="J50" s="2">
        <v>13</v>
      </c>
      <c r="K50" s="2">
        <v>11</v>
      </c>
      <c r="L50" s="2">
        <v>6</v>
      </c>
      <c r="M50" s="5">
        <v>1</v>
      </c>
      <c r="N50" s="5">
        <v>5</v>
      </c>
      <c r="O50" s="5">
        <v>2</v>
      </c>
      <c r="P50" s="5">
        <v>6</v>
      </c>
      <c r="Q50" s="5">
        <v>1</v>
      </c>
      <c r="R50" s="5">
        <v>4</v>
      </c>
      <c r="S50" s="5">
        <v>3</v>
      </c>
      <c r="T50" s="5">
        <v>6</v>
      </c>
      <c r="U50" s="4" t="s">
        <v>64</v>
      </c>
      <c r="V50" s="5">
        <v>14</v>
      </c>
      <c r="W50" s="5">
        <v>10</v>
      </c>
      <c r="X50" s="5">
        <v>12</v>
      </c>
      <c r="Y50" s="4" t="s">
        <v>46</v>
      </c>
      <c r="Z50" s="2">
        <v>2</v>
      </c>
      <c r="AA50" s="2">
        <v>9</v>
      </c>
      <c r="AB50" s="5">
        <v>4</v>
      </c>
      <c r="AC50" s="5">
        <v>3</v>
      </c>
      <c r="AD50" s="5">
        <v>2</v>
      </c>
      <c r="AE50" s="2">
        <v>3</v>
      </c>
      <c r="AF50" s="2">
        <v>3</v>
      </c>
      <c r="AG50" s="5">
        <v>1</v>
      </c>
      <c r="AH50" s="5">
        <v>2</v>
      </c>
      <c r="AI50" s="5">
        <v>1</v>
      </c>
      <c r="AJ50" s="5">
        <v>1</v>
      </c>
      <c r="AK50" s="5">
        <v>1</v>
      </c>
      <c r="AL50" s="5">
        <v>1</v>
      </c>
    </row>
    <row r="51" spans="1:38" x14ac:dyDescent="0.25">
      <c r="A51">
        <v>56</v>
      </c>
      <c r="B51">
        <v>3</v>
      </c>
      <c r="C51">
        <v>18</v>
      </c>
      <c r="D51">
        <v>1</v>
      </c>
      <c r="E51" t="s">
        <v>22</v>
      </c>
      <c r="F51">
        <v>2</v>
      </c>
      <c r="G51">
        <v>2</v>
      </c>
      <c r="H51">
        <v>1</v>
      </c>
      <c r="I51">
        <v>1</v>
      </c>
      <c r="J51" s="2">
        <v>13</v>
      </c>
      <c r="K51" s="2">
        <v>16</v>
      </c>
      <c r="L51" s="2">
        <v>6</v>
      </c>
      <c r="M51" s="5">
        <v>1</v>
      </c>
      <c r="N51" s="4" t="s">
        <v>64</v>
      </c>
      <c r="O51" s="4" t="s">
        <v>60</v>
      </c>
      <c r="P51" s="5">
        <v>3</v>
      </c>
      <c r="Q51" s="4" t="s">
        <v>64</v>
      </c>
      <c r="R51" s="5" t="s">
        <v>64</v>
      </c>
      <c r="S51" s="5">
        <v>8</v>
      </c>
      <c r="T51" s="5">
        <v>6</v>
      </c>
      <c r="U51" s="4" t="s">
        <v>64</v>
      </c>
      <c r="V51" s="5">
        <v>19</v>
      </c>
      <c r="W51" s="5">
        <v>20</v>
      </c>
      <c r="X51" s="5">
        <v>3</v>
      </c>
      <c r="Y51" s="4" t="s">
        <v>46</v>
      </c>
      <c r="Z51" s="2">
        <v>3</v>
      </c>
      <c r="AA51" s="2">
        <v>13</v>
      </c>
      <c r="AB51" s="5">
        <v>3</v>
      </c>
      <c r="AC51" s="5">
        <v>4</v>
      </c>
      <c r="AD51" s="4" t="s">
        <v>64</v>
      </c>
      <c r="AE51">
        <v>6</v>
      </c>
      <c r="AF51" s="2">
        <v>1</v>
      </c>
      <c r="AG51" s="5">
        <v>5</v>
      </c>
      <c r="AH51" s="5">
        <v>5</v>
      </c>
      <c r="AI51" s="5">
        <v>5</v>
      </c>
      <c r="AJ51" s="5">
        <v>1</v>
      </c>
      <c r="AK51" s="5">
        <v>1</v>
      </c>
      <c r="AL51" s="5">
        <v>1</v>
      </c>
    </row>
    <row r="52" spans="1:38" x14ac:dyDescent="0.25">
      <c r="A52">
        <v>57</v>
      </c>
      <c r="B52">
        <v>3</v>
      </c>
      <c r="C52">
        <v>19</v>
      </c>
      <c r="D52">
        <v>1</v>
      </c>
      <c r="E52" t="s">
        <v>50</v>
      </c>
      <c r="F52">
        <v>2</v>
      </c>
      <c r="G52">
        <v>2</v>
      </c>
      <c r="H52">
        <v>1</v>
      </c>
      <c r="I52">
        <v>1</v>
      </c>
      <c r="J52" s="2">
        <v>10</v>
      </c>
      <c r="K52" s="2">
        <v>11</v>
      </c>
      <c r="L52" s="2">
        <v>13</v>
      </c>
      <c r="M52" s="5">
        <v>1</v>
      </c>
      <c r="N52" s="5">
        <v>3</v>
      </c>
      <c r="O52" s="4" t="s">
        <v>60</v>
      </c>
      <c r="P52" s="5">
        <v>6</v>
      </c>
      <c r="Q52" s="5">
        <v>5</v>
      </c>
      <c r="R52" s="5" t="s">
        <v>64</v>
      </c>
      <c r="S52" s="5">
        <v>4</v>
      </c>
      <c r="T52" s="5">
        <v>5</v>
      </c>
      <c r="U52" s="5">
        <v>8</v>
      </c>
      <c r="V52" s="5">
        <v>14</v>
      </c>
      <c r="W52" s="5">
        <v>12</v>
      </c>
      <c r="X52" s="5">
        <v>2</v>
      </c>
      <c r="Y52" s="5">
        <v>2</v>
      </c>
      <c r="Z52" s="2">
        <v>5</v>
      </c>
      <c r="AA52" s="2">
        <v>1</v>
      </c>
      <c r="AB52" s="5">
        <v>1</v>
      </c>
      <c r="AC52" s="5">
        <v>4</v>
      </c>
      <c r="AD52" s="4" t="s">
        <v>64</v>
      </c>
      <c r="AE52">
        <v>1</v>
      </c>
      <c r="AF52" s="2">
        <v>1</v>
      </c>
      <c r="AG52" s="5">
        <v>1</v>
      </c>
      <c r="AH52" s="5">
        <v>2</v>
      </c>
      <c r="AI52" s="4" t="s">
        <v>64</v>
      </c>
      <c r="AJ52" s="4">
        <v>4</v>
      </c>
      <c r="AK52" s="4">
        <v>5</v>
      </c>
      <c r="AL52" s="4">
        <v>6</v>
      </c>
    </row>
    <row r="53" spans="1:38" x14ac:dyDescent="0.25">
      <c r="A53">
        <v>58</v>
      </c>
      <c r="B53">
        <v>3</v>
      </c>
      <c r="C53">
        <v>20</v>
      </c>
      <c r="D53">
        <v>5</v>
      </c>
      <c r="E53" t="s">
        <v>23</v>
      </c>
      <c r="F53">
        <v>2</v>
      </c>
      <c r="G53">
        <v>1</v>
      </c>
      <c r="H53">
        <v>1</v>
      </c>
      <c r="I53">
        <v>1</v>
      </c>
      <c r="J53" s="2">
        <v>11</v>
      </c>
      <c r="K53" s="2">
        <v>2</v>
      </c>
      <c r="L53" s="2">
        <v>3</v>
      </c>
      <c r="M53" s="5">
        <v>1</v>
      </c>
      <c r="N53" s="5">
        <v>4</v>
      </c>
      <c r="O53" s="5">
        <v>2</v>
      </c>
      <c r="P53" s="5">
        <v>2</v>
      </c>
      <c r="Q53" s="5">
        <v>4</v>
      </c>
      <c r="R53" s="5">
        <v>5</v>
      </c>
      <c r="S53" s="5">
        <v>9</v>
      </c>
      <c r="T53" s="5">
        <v>10</v>
      </c>
      <c r="U53" s="5">
        <v>8</v>
      </c>
      <c r="V53" s="5">
        <v>12</v>
      </c>
      <c r="W53" s="5">
        <v>16</v>
      </c>
      <c r="X53" s="5">
        <v>9</v>
      </c>
      <c r="Y53" s="5">
        <v>1</v>
      </c>
      <c r="Z53" s="2">
        <v>4</v>
      </c>
      <c r="AA53" s="2">
        <v>3</v>
      </c>
      <c r="AB53" s="5">
        <v>2</v>
      </c>
      <c r="AC53" s="5">
        <v>3</v>
      </c>
      <c r="AD53" s="5">
        <v>4</v>
      </c>
      <c r="AE53" s="2">
        <v>2</v>
      </c>
      <c r="AF53" s="2">
        <v>1</v>
      </c>
      <c r="AG53" s="5">
        <v>5</v>
      </c>
      <c r="AH53" s="5">
        <v>5</v>
      </c>
      <c r="AI53" s="5">
        <v>5</v>
      </c>
      <c r="AJ53" s="5">
        <v>1</v>
      </c>
      <c r="AK53" s="5">
        <v>1</v>
      </c>
      <c r="AL53" s="5">
        <v>1</v>
      </c>
    </row>
    <row r="54" spans="1:38" x14ac:dyDescent="0.25">
      <c r="A54">
        <v>59</v>
      </c>
      <c r="B54">
        <v>3</v>
      </c>
      <c r="C54">
        <v>23</v>
      </c>
      <c r="D54">
        <v>7</v>
      </c>
      <c r="E54" t="s">
        <v>22</v>
      </c>
      <c r="F54">
        <v>2</v>
      </c>
      <c r="G54">
        <v>1</v>
      </c>
      <c r="H54">
        <v>1</v>
      </c>
      <c r="I54">
        <v>1</v>
      </c>
      <c r="J54" s="2">
        <v>13</v>
      </c>
      <c r="K54" s="2">
        <v>1</v>
      </c>
      <c r="L54" s="2">
        <v>2</v>
      </c>
      <c r="M54" s="5">
        <v>4</v>
      </c>
      <c r="N54" s="5">
        <v>3</v>
      </c>
      <c r="O54" s="4" t="s">
        <v>64</v>
      </c>
      <c r="P54" s="5">
        <v>3</v>
      </c>
      <c r="Q54" s="5">
        <v>4</v>
      </c>
      <c r="R54" s="5">
        <v>5</v>
      </c>
      <c r="S54" s="5">
        <v>1</v>
      </c>
      <c r="T54" s="5">
        <v>5</v>
      </c>
      <c r="U54" s="5">
        <v>7</v>
      </c>
      <c r="V54" s="5">
        <v>1</v>
      </c>
      <c r="W54" s="5">
        <v>3</v>
      </c>
      <c r="X54" s="5">
        <v>4</v>
      </c>
      <c r="Y54" s="5">
        <v>1</v>
      </c>
      <c r="Z54" s="2">
        <v>3</v>
      </c>
      <c r="AA54" s="2">
        <v>12</v>
      </c>
      <c r="AB54" s="5">
        <v>2</v>
      </c>
      <c r="AC54" s="5">
        <v>1</v>
      </c>
      <c r="AD54" s="5">
        <v>3</v>
      </c>
      <c r="AE54" s="2">
        <v>2</v>
      </c>
      <c r="AF54" s="2">
        <v>1</v>
      </c>
      <c r="AG54" s="5">
        <v>2</v>
      </c>
      <c r="AH54" s="5">
        <v>1</v>
      </c>
      <c r="AI54" s="5">
        <v>3</v>
      </c>
      <c r="AJ54" s="5">
        <v>5</v>
      </c>
      <c r="AK54" s="5">
        <v>4</v>
      </c>
      <c r="AL54" s="5">
        <v>2</v>
      </c>
    </row>
    <row r="55" spans="1:38" x14ac:dyDescent="0.25">
      <c r="A55">
        <v>61</v>
      </c>
      <c r="B55">
        <v>3</v>
      </c>
      <c r="C55">
        <v>18</v>
      </c>
      <c r="D55">
        <v>1</v>
      </c>
      <c r="E55" t="s">
        <v>43</v>
      </c>
      <c r="F55">
        <v>1</v>
      </c>
      <c r="G55">
        <v>2</v>
      </c>
      <c r="H55">
        <v>1</v>
      </c>
      <c r="I55">
        <v>11</v>
      </c>
      <c r="J55" s="2">
        <v>13</v>
      </c>
      <c r="K55" s="2">
        <v>11</v>
      </c>
      <c r="L55" s="2">
        <v>16</v>
      </c>
      <c r="M55" s="5">
        <v>5</v>
      </c>
      <c r="N55" s="4" t="s">
        <v>60</v>
      </c>
      <c r="O55" s="4" t="s">
        <v>64</v>
      </c>
      <c r="P55" s="5">
        <v>4</v>
      </c>
      <c r="Q55" s="4" t="s">
        <v>64</v>
      </c>
      <c r="R55" s="4" t="s">
        <v>64</v>
      </c>
      <c r="S55" s="5">
        <v>4</v>
      </c>
      <c r="T55" s="5">
        <v>7</v>
      </c>
      <c r="U55" s="4" t="s">
        <v>64</v>
      </c>
      <c r="V55" s="5">
        <v>14</v>
      </c>
      <c r="W55" s="5">
        <v>19</v>
      </c>
      <c r="X55" s="5">
        <v>20</v>
      </c>
      <c r="Y55" s="4" t="s">
        <v>49</v>
      </c>
      <c r="Z55" s="2">
        <v>2</v>
      </c>
      <c r="AA55" s="2">
        <v>7</v>
      </c>
      <c r="AB55" s="5">
        <v>5</v>
      </c>
      <c r="AC55" s="5">
        <v>1</v>
      </c>
      <c r="AD55" s="5">
        <v>4</v>
      </c>
      <c r="AE55" s="2">
        <v>1</v>
      </c>
      <c r="AF55" s="2">
        <v>1</v>
      </c>
      <c r="AG55" s="5">
        <v>5</v>
      </c>
      <c r="AH55" s="5">
        <v>5</v>
      </c>
      <c r="AI55" s="5">
        <v>5</v>
      </c>
      <c r="AJ55" s="4">
        <v>6</v>
      </c>
      <c r="AK55" s="4">
        <v>2</v>
      </c>
      <c r="AL55" s="4">
        <v>4</v>
      </c>
    </row>
    <row r="56" spans="1:38" x14ac:dyDescent="0.25">
      <c r="A56">
        <v>62</v>
      </c>
      <c r="B56">
        <v>4</v>
      </c>
      <c r="C56">
        <v>23</v>
      </c>
      <c r="D56">
        <v>3</v>
      </c>
      <c r="E56" t="s">
        <v>50</v>
      </c>
      <c r="F56">
        <v>2</v>
      </c>
      <c r="G56">
        <v>1</v>
      </c>
      <c r="H56">
        <v>1</v>
      </c>
      <c r="I56">
        <v>1</v>
      </c>
      <c r="J56" s="2">
        <v>11</v>
      </c>
      <c r="K56" s="2">
        <v>13</v>
      </c>
      <c r="L56" s="2">
        <v>6</v>
      </c>
      <c r="M56" s="5">
        <v>1</v>
      </c>
      <c r="N56" s="5">
        <v>3</v>
      </c>
      <c r="O56" s="5">
        <v>4</v>
      </c>
      <c r="P56" s="5">
        <v>2</v>
      </c>
      <c r="Q56" s="5">
        <v>4</v>
      </c>
      <c r="R56" s="5">
        <v>3</v>
      </c>
      <c r="S56" s="5">
        <v>9</v>
      </c>
      <c r="T56" s="5">
        <v>4</v>
      </c>
      <c r="U56" s="5">
        <v>5</v>
      </c>
      <c r="V56" s="5">
        <v>12</v>
      </c>
      <c r="W56" s="5">
        <v>3</v>
      </c>
      <c r="X56" s="5">
        <v>6</v>
      </c>
      <c r="Y56" s="5">
        <v>2</v>
      </c>
      <c r="Z56" s="2">
        <v>3</v>
      </c>
      <c r="AA56" s="2">
        <v>3</v>
      </c>
      <c r="AB56" s="5">
        <v>4</v>
      </c>
      <c r="AC56" s="5">
        <v>3</v>
      </c>
      <c r="AD56" s="5">
        <v>1</v>
      </c>
      <c r="AE56" s="2">
        <v>1</v>
      </c>
      <c r="AF56" s="2">
        <v>1</v>
      </c>
      <c r="AG56" s="5">
        <v>2</v>
      </c>
      <c r="AH56" s="5">
        <v>1</v>
      </c>
      <c r="AI56" s="4" t="s">
        <v>64</v>
      </c>
      <c r="AJ56" s="4">
        <v>4</v>
      </c>
      <c r="AK56" s="4">
        <v>5</v>
      </c>
      <c r="AL56" s="4">
        <v>6</v>
      </c>
    </row>
    <row r="57" spans="1:38" x14ac:dyDescent="0.25">
      <c r="A57">
        <v>63</v>
      </c>
      <c r="B57">
        <v>4</v>
      </c>
      <c r="C57">
        <v>19</v>
      </c>
      <c r="D57">
        <v>3</v>
      </c>
      <c r="E57" t="s">
        <v>52</v>
      </c>
      <c r="F57">
        <v>1</v>
      </c>
      <c r="G57">
        <v>1</v>
      </c>
      <c r="H57">
        <v>1</v>
      </c>
      <c r="I57">
        <v>2</v>
      </c>
      <c r="J57" s="2">
        <v>13</v>
      </c>
      <c r="K57" s="2">
        <v>11</v>
      </c>
      <c r="L57" s="2">
        <v>10</v>
      </c>
      <c r="M57" s="5">
        <v>6</v>
      </c>
      <c r="N57" s="5">
        <v>6</v>
      </c>
      <c r="O57" s="5">
        <v>6</v>
      </c>
      <c r="P57" s="5">
        <v>4</v>
      </c>
      <c r="Q57" s="5">
        <v>6</v>
      </c>
      <c r="R57" s="4" t="s">
        <v>64</v>
      </c>
      <c r="S57" s="5">
        <v>12</v>
      </c>
      <c r="T57" s="5">
        <v>12</v>
      </c>
      <c r="U57" s="5">
        <v>12</v>
      </c>
      <c r="V57" s="5">
        <v>14</v>
      </c>
      <c r="W57" s="5">
        <v>12</v>
      </c>
      <c r="X57" s="5">
        <v>8</v>
      </c>
      <c r="Y57" s="4" t="s">
        <v>53</v>
      </c>
      <c r="Z57" s="2">
        <v>2</v>
      </c>
      <c r="AA57" s="2">
        <v>14</v>
      </c>
      <c r="AB57" s="5">
        <v>1</v>
      </c>
      <c r="AC57" s="5">
        <v>2</v>
      </c>
      <c r="AD57" s="5">
        <v>5</v>
      </c>
      <c r="AE57" s="2">
        <v>3</v>
      </c>
      <c r="AF57" s="2">
        <v>1</v>
      </c>
      <c r="AG57" s="5">
        <v>5</v>
      </c>
      <c r="AH57" s="5">
        <v>5</v>
      </c>
      <c r="AI57" s="5">
        <v>5</v>
      </c>
      <c r="AJ57" s="5">
        <v>1</v>
      </c>
      <c r="AK57" s="5">
        <v>1</v>
      </c>
      <c r="AL57" s="5">
        <v>1</v>
      </c>
    </row>
    <row r="58" spans="1:38" x14ac:dyDescent="0.25">
      <c r="A58">
        <v>64</v>
      </c>
      <c r="B58">
        <v>4</v>
      </c>
      <c r="C58">
        <v>21</v>
      </c>
      <c r="D58">
        <v>7</v>
      </c>
      <c r="E58" t="s">
        <v>54</v>
      </c>
      <c r="F58">
        <v>2</v>
      </c>
      <c r="G58">
        <v>1</v>
      </c>
      <c r="H58">
        <v>1</v>
      </c>
      <c r="I58">
        <v>2</v>
      </c>
      <c r="J58" s="2">
        <v>13</v>
      </c>
      <c r="K58" s="2">
        <v>16</v>
      </c>
      <c r="L58" s="2">
        <v>10</v>
      </c>
      <c r="M58" s="5">
        <v>2</v>
      </c>
      <c r="N58" s="5">
        <v>3</v>
      </c>
      <c r="O58" s="5">
        <v>4</v>
      </c>
      <c r="P58" s="5">
        <v>4</v>
      </c>
      <c r="Q58" s="5">
        <v>1</v>
      </c>
      <c r="R58" s="4" t="s">
        <v>64</v>
      </c>
      <c r="S58" s="5">
        <v>7</v>
      </c>
      <c r="T58" s="5">
        <v>9</v>
      </c>
      <c r="U58" s="5">
        <v>1</v>
      </c>
      <c r="V58" s="5">
        <v>14</v>
      </c>
      <c r="W58" s="5">
        <v>20</v>
      </c>
      <c r="X58" s="5">
        <v>3</v>
      </c>
      <c r="Y58" s="5">
        <v>1</v>
      </c>
      <c r="Z58" s="2">
        <v>2</v>
      </c>
      <c r="AA58" s="2">
        <v>10</v>
      </c>
      <c r="AB58" s="5">
        <v>4</v>
      </c>
      <c r="AC58" s="5">
        <v>1</v>
      </c>
      <c r="AD58" s="5">
        <v>2</v>
      </c>
      <c r="AE58" s="2">
        <v>2</v>
      </c>
      <c r="AF58" s="2">
        <v>1</v>
      </c>
      <c r="AG58" s="5">
        <v>1</v>
      </c>
      <c r="AH58" s="5">
        <v>2</v>
      </c>
      <c r="AI58" s="4" t="s">
        <v>64</v>
      </c>
      <c r="AJ58" s="5">
        <v>3</v>
      </c>
      <c r="AK58" s="5">
        <v>2</v>
      </c>
      <c r="AL58" s="4" t="s">
        <v>64</v>
      </c>
    </row>
    <row r="59" spans="1:38" x14ac:dyDescent="0.25">
      <c r="A59">
        <v>65</v>
      </c>
      <c r="B59">
        <v>4</v>
      </c>
      <c r="C59">
        <v>21</v>
      </c>
      <c r="D59">
        <v>7</v>
      </c>
      <c r="E59" t="s">
        <v>22</v>
      </c>
      <c r="F59">
        <v>2</v>
      </c>
      <c r="G59">
        <v>1</v>
      </c>
      <c r="H59">
        <v>1</v>
      </c>
      <c r="I59">
        <v>1</v>
      </c>
      <c r="J59" s="2">
        <v>3</v>
      </c>
      <c r="K59" s="2">
        <v>11</v>
      </c>
      <c r="L59" s="2">
        <v>13</v>
      </c>
      <c r="M59" s="5">
        <v>2</v>
      </c>
      <c r="N59" s="5">
        <v>4</v>
      </c>
      <c r="O59" s="5">
        <v>3</v>
      </c>
      <c r="P59" s="5">
        <v>1</v>
      </c>
      <c r="Q59" s="5">
        <v>4</v>
      </c>
      <c r="R59" s="5">
        <v>6</v>
      </c>
      <c r="S59" s="5">
        <v>4</v>
      </c>
      <c r="T59" s="5">
        <v>1</v>
      </c>
      <c r="U59" s="5">
        <v>5</v>
      </c>
      <c r="V59" s="5">
        <v>12</v>
      </c>
      <c r="W59" s="5">
        <v>14</v>
      </c>
      <c r="X59" s="5">
        <v>20</v>
      </c>
      <c r="Y59" s="4" t="s">
        <v>55</v>
      </c>
      <c r="Z59" s="2">
        <v>2</v>
      </c>
      <c r="AA59" s="2">
        <v>3</v>
      </c>
      <c r="AB59" s="5">
        <v>2</v>
      </c>
      <c r="AC59" s="5">
        <v>1</v>
      </c>
      <c r="AD59" s="5">
        <v>5</v>
      </c>
      <c r="AE59" s="2">
        <v>1</v>
      </c>
      <c r="AF59" s="2">
        <v>3</v>
      </c>
      <c r="AG59" s="5">
        <v>4</v>
      </c>
      <c r="AH59" s="5">
        <v>1</v>
      </c>
      <c r="AI59" s="5">
        <v>2</v>
      </c>
      <c r="AJ59" s="5">
        <v>4</v>
      </c>
      <c r="AK59" s="5">
        <v>3</v>
      </c>
      <c r="AL59" s="4" t="s">
        <v>64</v>
      </c>
    </row>
    <row r="60" spans="1:38" x14ac:dyDescent="0.25">
      <c r="A60">
        <v>66</v>
      </c>
      <c r="B60">
        <v>4</v>
      </c>
      <c r="C60">
        <v>19</v>
      </c>
      <c r="D60">
        <v>3</v>
      </c>
      <c r="E60" t="s">
        <v>22</v>
      </c>
      <c r="F60">
        <v>2</v>
      </c>
      <c r="G60">
        <v>1</v>
      </c>
      <c r="H60">
        <v>1</v>
      </c>
      <c r="I60">
        <v>1</v>
      </c>
      <c r="J60" s="2">
        <v>16</v>
      </c>
      <c r="K60" s="2">
        <v>17</v>
      </c>
      <c r="L60" s="2">
        <v>13</v>
      </c>
      <c r="M60" s="5">
        <v>1</v>
      </c>
      <c r="N60" s="5">
        <v>2</v>
      </c>
      <c r="O60" s="5">
        <v>3</v>
      </c>
      <c r="P60" s="5">
        <v>2</v>
      </c>
      <c r="Q60" s="5">
        <v>4</v>
      </c>
      <c r="R60" s="5">
        <v>1</v>
      </c>
      <c r="S60" s="5">
        <v>4</v>
      </c>
      <c r="T60" s="5">
        <v>1</v>
      </c>
      <c r="U60" s="5">
        <v>8</v>
      </c>
      <c r="V60" s="5">
        <v>5</v>
      </c>
      <c r="W60" s="5">
        <v>1</v>
      </c>
      <c r="X60" s="5">
        <v>4</v>
      </c>
      <c r="Y60" s="5">
        <v>4</v>
      </c>
      <c r="Z60" s="2">
        <v>2</v>
      </c>
      <c r="AA60" s="2">
        <v>11</v>
      </c>
      <c r="AB60" s="5">
        <v>3</v>
      </c>
      <c r="AC60" s="5">
        <v>1</v>
      </c>
      <c r="AD60" s="5">
        <v>4</v>
      </c>
      <c r="AE60" s="2">
        <v>2</v>
      </c>
      <c r="AF60" s="2">
        <v>1</v>
      </c>
      <c r="AG60" s="5">
        <v>2</v>
      </c>
      <c r="AH60" s="5">
        <v>1</v>
      </c>
      <c r="AI60" s="5">
        <v>3</v>
      </c>
      <c r="AJ60" s="5">
        <v>4</v>
      </c>
      <c r="AK60" s="5">
        <v>3</v>
      </c>
      <c r="AL60" s="5">
        <v>5</v>
      </c>
    </row>
    <row r="61" spans="1:38" x14ac:dyDescent="0.25">
      <c r="A61">
        <v>67</v>
      </c>
      <c r="B61">
        <v>4</v>
      </c>
      <c r="C61">
        <v>21</v>
      </c>
      <c r="D61">
        <v>5</v>
      </c>
      <c r="E61" t="s">
        <v>56</v>
      </c>
      <c r="F61">
        <v>1</v>
      </c>
      <c r="G61">
        <v>1</v>
      </c>
      <c r="H61">
        <v>1</v>
      </c>
      <c r="I61">
        <v>1</v>
      </c>
      <c r="J61" s="2">
        <v>9</v>
      </c>
      <c r="K61" s="2">
        <v>2</v>
      </c>
      <c r="L61" s="2">
        <v>1</v>
      </c>
      <c r="M61" s="5">
        <v>1</v>
      </c>
      <c r="N61" s="4" t="s">
        <v>64</v>
      </c>
      <c r="O61" s="4" t="s">
        <v>64</v>
      </c>
      <c r="P61" s="5">
        <v>3</v>
      </c>
      <c r="Q61" s="5">
        <v>6</v>
      </c>
      <c r="R61" s="5">
        <v>3</v>
      </c>
      <c r="S61" s="5">
        <v>5</v>
      </c>
      <c r="T61" s="4" t="s">
        <v>64</v>
      </c>
      <c r="U61" s="4" t="s">
        <v>64</v>
      </c>
      <c r="V61" s="5">
        <v>12</v>
      </c>
      <c r="W61" s="5">
        <v>16</v>
      </c>
      <c r="X61" s="5">
        <v>17</v>
      </c>
      <c r="Y61" s="4" t="s">
        <v>57</v>
      </c>
      <c r="Z61" s="2">
        <v>2</v>
      </c>
      <c r="AA61" s="2">
        <v>8</v>
      </c>
      <c r="AB61" s="5">
        <v>3</v>
      </c>
      <c r="AC61" s="5">
        <v>5</v>
      </c>
      <c r="AD61" s="5">
        <v>4</v>
      </c>
      <c r="AE61" s="2">
        <v>1</v>
      </c>
      <c r="AF61" s="2">
        <v>3</v>
      </c>
      <c r="AG61" s="5">
        <v>1</v>
      </c>
      <c r="AH61" s="5">
        <v>2</v>
      </c>
      <c r="AI61" s="5">
        <v>4</v>
      </c>
      <c r="AJ61" s="5">
        <v>1</v>
      </c>
      <c r="AK61" s="5">
        <v>1</v>
      </c>
      <c r="AL61" s="5">
        <v>1</v>
      </c>
    </row>
    <row r="62" spans="1:38" x14ac:dyDescent="0.25">
      <c r="A62">
        <v>68</v>
      </c>
      <c r="B62">
        <v>4</v>
      </c>
      <c r="C62">
        <v>19</v>
      </c>
      <c r="D62">
        <v>3</v>
      </c>
      <c r="E62" t="s">
        <v>24</v>
      </c>
      <c r="F62">
        <v>2</v>
      </c>
      <c r="G62">
        <v>1</v>
      </c>
      <c r="H62">
        <v>1</v>
      </c>
      <c r="I62">
        <v>1</v>
      </c>
      <c r="J62" s="2">
        <v>13</v>
      </c>
      <c r="K62" s="2">
        <v>16</v>
      </c>
      <c r="L62" s="2">
        <v>11</v>
      </c>
      <c r="M62" s="5">
        <v>1</v>
      </c>
      <c r="N62" s="5">
        <v>3</v>
      </c>
      <c r="O62" s="5">
        <v>4</v>
      </c>
      <c r="P62" s="5">
        <v>1</v>
      </c>
      <c r="Q62" s="5">
        <v>4</v>
      </c>
      <c r="R62" s="4" t="s">
        <v>64</v>
      </c>
      <c r="S62" s="5">
        <v>7</v>
      </c>
      <c r="T62" s="5">
        <v>3</v>
      </c>
      <c r="U62" s="5">
        <v>8</v>
      </c>
      <c r="V62" s="5">
        <v>20</v>
      </c>
      <c r="W62" s="5">
        <v>17</v>
      </c>
      <c r="X62" s="5">
        <v>3</v>
      </c>
      <c r="Y62" s="5">
        <v>2</v>
      </c>
      <c r="Z62" s="2">
        <v>2</v>
      </c>
      <c r="AA62" s="2">
        <v>2</v>
      </c>
      <c r="AB62" s="5">
        <v>2</v>
      </c>
      <c r="AC62" s="5">
        <v>1</v>
      </c>
      <c r="AD62" s="5">
        <v>4</v>
      </c>
      <c r="AE62" s="2">
        <v>2</v>
      </c>
      <c r="AF62" s="2">
        <v>1</v>
      </c>
      <c r="AG62" s="5">
        <v>1</v>
      </c>
      <c r="AH62" s="4" t="s">
        <v>64</v>
      </c>
      <c r="AI62" s="5" t="s">
        <v>64</v>
      </c>
      <c r="AJ62" s="5">
        <v>3</v>
      </c>
      <c r="AK62" s="5">
        <v>4</v>
      </c>
      <c r="AL62" s="5">
        <v>5</v>
      </c>
    </row>
    <row r="63" spans="1:38" x14ac:dyDescent="0.25">
      <c r="A63">
        <v>69</v>
      </c>
      <c r="B63">
        <v>5</v>
      </c>
      <c r="C63">
        <v>19</v>
      </c>
      <c r="D63">
        <v>3</v>
      </c>
      <c r="E63" t="s">
        <v>24</v>
      </c>
      <c r="F63">
        <v>1</v>
      </c>
      <c r="G63">
        <v>1</v>
      </c>
      <c r="H63">
        <v>2</v>
      </c>
      <c r="I63">
        <v>1</v>
      </c>
      <c r="J63" s="2">
        <v>16</v>
      </c>
      <c r="K63" s="2">
        <v>17</v>
      </c>
      <c r="L63" s="2">
        <v>3</v>
      </c>
      <c r="M63" s="5">
        <v>4</v>
      </c>
      <c r="N63" s="5">
        <v>2</v>
      </c>
      <c r="O63" s="4" t="s">
        <v>64</v>
      </c>
      <c r="P63" s="5">
        <v>1</v>
      </c>
      <c r="Q63" s="5">
        <v>4</v>
      </c>
      <c r="R63" s="5" t="s">
        <v>64</v>
      </c>
      <c r="S63" s="5">
        <v>12</v>
      </c>
      <c r="T63" s="5">
        <v>12</v>
      </c>
      <c r="U63" s="5">
        <v>12</v>
      </c>
      <c r="V63" s="5">
        <v>20</v>
      </c>
      <c r="W63" s="5">
        <v>17</v>
      </c>
      <c r="X63" s="5">
        <v>19</v>
      </c>
      <c r="Y63" s="5">
        <v>5</v>
      </c>
      <c r="Z63" s="2">
        <v>2</v>
      </c>
      <c r="AA63" s="2">
        <v>5</v>
      </c>
      <c r="AB63" s="5">
        <v>2</v>
      </c>
      <c r="AC63" s="5">
        <v>3</v>
      </c>
      <c r="AD63" s="5">
        <v>1</v>
      </c>
      <c r="AE63" s="2">
        <v>1</v>
      </c>
      <c r="AF63" s="2">
        <v>2</v>
      </c>
      <c r="AG63" s="5">
        <v>5</v>
      </c>
      <c r="AH63" s="5">
        <v>5</v>
      </c>
      <c r="AI63" s="5">
        <v>5</v>
      </c>
      <c r="AJ63" s="5">
        <v>5</v>
      </c>
      <c r="AK63" s="5">
        <v>3</v>
      </c>
      <c r="AL63" s="5">
        <v>2</v>
      </c>
    </row>
    <row r="64" spans="1:38" x14ac:dyDescent="0.25">
      <c r="A64">
        <v>70</v>
      </c>
      <c r="B64">
        <v>5</v>
      </c>
      <c r="C64">
        <v>19</v>
      </c>
      <c r="D64">
        <v>3</v>
      </c>
      <c r="E64" t="s">
        <v>47</v>
      </c>
      <c r="F64">
        <v>2</v>
      </c>
      <c r="G64">
        <v>1</v>
      </c>
      <c r="H64">
        <v>1</v>
      </c>
      <c r="I64">
        <v>2</v>
      </c>
      <c r="J64" s="2">
        <v>13</v>
      </c>
      <c r="K64" s="2">
        <v>16</v>
      </c>
      <c r="L64" s="2">
        <v>11</v>
      </c>
      <c r="M64" s="5">
        <v>1</v>
      </c>
      <c r="N64" s="5">
        <v>5</v>
      </c>
      <c r="O64" s="5">
        <v>2</v>
      </c>
      <c r="P64" s="5">
        <v>2</v>
      </c>
      <c r="Q64" s="5">
        <v>4</v>
      </c>
      <c r="R64" s="5">
        <v>6</v>
      </c>
      <c r="S64" s="5">
        <v>2</v>
      </c>
      <c r="T64" s="5">
        <v>7</v>
      </c>
      <c r="U64" s="5">
        <v>3</v>
      </c>
      <c r="V64" s="5">
        <v>14</v>
      </c>
      <c r="W64" s="5">
        <v>19</v>
      </c>
      <c r="X64" s="5">
        <v>20</v>
      </c>
      <c r="Y64" s="5">
        <v>3</v>
      </c>
      <c r="Z64" s="2">
        <v>4</v>
      </c>
      <c r="AA64" s="2">
        <v>1</v>
      </c>
      <c r="AB64" s="5">
        <v>4</v>
      </c>
      <c r="AC64" s="5">
        <v>5</v>
      </c>
      <c r="AD64" s="5">
        <v>1</v>
      </c>
      <c r="AE64" s="2">
        <v>2</v>
      </c>
      <c r="AF64" s="2">
        <v>1</v>
      </c>
      <c r="AG64" s="5">
        <v>3</v>
      </c>
      <c r="AH64" s="5">
        <v>2</v>
      </c>
      <c r="AI64" s="4" t="s">
        <v>64</v>
      </c>
      <c r="AJ64" s="5">
        <v>6</v>
      </c>
      <c r="AK64" s="5">
        <v>5</v>
      </c>
      <c r="AL64" s="5">
        <v>2</v>
      </c>
    </row>
    <row r="65" spans="1:38" x14ac:dyDescent="0.25">
      <c r="A65">
        <v>71</v>
      </c>
      <c r="B65">
        <v>5</v>
      </c>
      <c r="C65">
        <v>19</v>
      </c>
      <c r="D65">
        <v>3</v>
      </c>
      <c r="E65" t="s">
        <v>35</v>
      </c>
      <c r="F65">
        <v>2</v>
      </c>
      <c r="G65">
        <v>1</v>
      </c>
      <c r="H65">
        <v>1</v>
      </c>
      <c r="I65">
        <v>1</v>
      </c>
      <c r="J65" s="2">
        <v>6</v>
      </c>
      <c r="K65" s="2">
        <v>11</v>
      </c>
      <c r="L65" s="2">
        <v>9</v>
      </c>
      <c r="M65" s="5">
        <v>1</v>
      </c>
      <c r="N65" s="5">
        <v>3</v>
      </c>
      <c r="O65" s="4" t="s">
        <v>64</v>
      </c>
      <c r="P65" s="5">
        <v>8</v>
      </c>
      <c r="Q65" s="4" t="s">
        <v>64</v>
      </c>
      <c r="R65" s="4" t="s">
        <v>64</v>
      </c>
      <c r="S65" s="5">
        <v>4</v>
      </c>
      <c r="T65" s="5">
        <v>9</v>
      </c>
      <c r="U65" s="5">
        <v>1</v>
      </c>
      <c r="V65" s="5">
        <v>3</v>
      </c>
      <c r="W65" s="5">
        <v>10</v>
      </c>
      <c r="X65" s="5">
        <v>14</v>
      </c>
      <c r="Y65" s="5">
        <v>1</v>
      </c>
      <c r="Z65" s="2">
        <v>1</v>
      </c>
      <c r="AA65" s="2">
        <v>4</v>
      </c>
      <c r="AB65" s="5">
        <v>4</v>
      </c>
      <c r="AC65" s="5">
        <v>5</v>
      </c>
      <c r="AD65" s="5">
        <v>2</v>
      </c>
      <c r="AE65" s="2">
        <v>2</v>
      </c>
      <c r="AF65" s="2">
        <v>3</v>
      </c>
      <c r="AG65" s="5">
        <v>2</v>
      </c>
      <c r="AH65" s="5">
        <v>1</v>
      </c>
      <c r="AI65" s="4" t="s">
        <v>64</v>
      </c>
      <c r="AJ65" s="5">
        <v>4</v>
      </c>
      <c r="AK65" s="5">
        <v>6</v>
      </c>
      <c r="AL65" s="5">
        <v>3</v>
      </c>
    </row>
    <row r="66" spans="1:38" x14ac:dyDescent="0.25">
      <c r="A66">
        <v>72</v>
      </c>
      <c r="B66">
        <v>5</v>
      </c>
      <c r="C66">
        <v>19</v>
      </c>
      <c r="D66">
        <v>3</v>
      </c>
      <c r="E66" t="s">
        <v>39</v>
      </c>
      <c r="F66">
        <v>1</v>
      </c>
      <c r="G66">
        <v>1</v>
      </c>
      <c r="H66">
        <v>1</v>
      </c>
      <c r="I66">
        <v>1</v>
      </c>
      <c r="J66" s="2">
        <v>13</v>
      </c>
      <c r="K66" s="2">
        <v>11</v>
      </c>
      <c r="L66" s="2">
        <v>8</v>
      </c>
      <c r="M66" s="5">
        <v>1</v>
      </c>
      <c r="N66" s="5">
        <v>2</v>
      </c>
      <c r="O66" s="5">
        <v>5</v>
      </c>
      <c r="P66" s="5">
        <v>2</v>
      </c>
      <c r="Q66" s="5">
        <v>1</v>
      </c>
      <c r="R66" s="5">
        <v>3</v>
      </c>
      <c r="S66" s="5">
        <v>10</v>
      </c>
      <c r="T66" s="5">
        <v>1</v>
      </c>
      <c r="U66" s="5">
        <v>7</v>
      </c>
      <c r="V66" s="5">
        <v>14</v>
      </c>
      <c r="W66" s="5">
        <v>19</v>
      </c>
      <c r="X66" s="5">
        <v>20</v>
      </c>
      <c r="Y66" s="5">
        <v>2</v>
      </c>
      <c r="Z66" s="2">
        <v>3</v>
      </c>
      <c r="AA66" s="2">
        <v>3</v>
      </c>
      <c r="AB66" s="5">
        <v>3</v>
      </c>
      <c r="AC66" s="5">
        <v>1</v>
      </c>
      <c r="AD66" s="5">
        <v>2</v>
      </c>
      <c r="AE66" s="2">
        <v>2</v>
      </c>
      <c r="AF66" s="2">
        <v>1</v>
      </c>
      <c r="AG66" s="5">
        <v>12</v>
      </c>
      <c r="AH66" s="5">
        <v>3</v>
      </c>
      <c r="AI66" s="5" t="s">
        <v>64</v>
      </c>
      <c r="AJ66" s="5">
        <v>5</v>
      </c>
      <c r="AK66" s="5">
        <v>4</v>
      </c>
      <c r="AL66" s="4" t="s">
        <v>64</v>
      </c>
    </row>
    <row r="67" spans="1:38" x14ac:dyDescent="0.25">
      <c r="A67">
        <v>73</v>
      </c>
      <c r="B67">
        <v>5</v>
      </c>
      <c r="C67">
        <v>19</v>
      </c>
      <c r="D67">
        <v>3</v>
      </c>
      <c r="F67">
        <v>1</v>
      </c>
      <c r="G67">
        <v>1</v>
      </c>
      <c r="H67">
        <v>1</v>
      </c>
      <c r="I67">
        <v>12</v>
      </c>
      <c r="J67" s="2">
        <v>11</v>
      </c>
      <c r="K67" s="2">
        <v>13</v>
      </c>
      <c r="L67" s="2">
        <v>10</v>
      </c>
      <c r="M67" s="5">
        <v>3</v>
      </c>
      <c r="N67" s="4" t="s">
        <v>64</v>
      </c>
      <c r="O67" s="4" t="s">
        <v>64</v>
      </c>
      <c r="P67" s="5">
        <v>6</v>
      </c>
      <c r="Q67" s="4" t="s">
        <v>64</v>
      </c>
      <c r="R67" s="5" t="s">
        <v>64</v>
      </c>
      <c r="S67" s="5">
        <v>9</v>
      </c>
      <c r="T67" s="5">
        <v>4</v>
      </c>
      <c r="U67" s="5">
        <v>1</v>
      </c>
      <c r="V67" s="5">
        <v>12</v>
      </c>
      <c r="W67" s="5">
        <v>20</v>
      </c>
      <c r="X67" s="5">
        <v>11</v>
      </c>
      <c r="Y67" s="4" t="s">
        <v>53</v>
      </c>
      <c r="Z67" s="2">
        <v>1</v>
      </c>
      <c r="AA67" s="2">
        <v>6</v>
      </c>
      <c r="AB67" s="5">
        <v>2</v>
      </c>
      <c r="AC67" s="5">
        <v>5</v>
      </c>
      <c r="AD67" s="5">
        <v>4</v>
      </c>
      <c r="AE67" s="2">
        <v>2</v>
      </c>
      <c r="AF67" s="2">
        <v>1</v>
      </c>
      <c r="AG67" s="5">
        <v>1</v>
      </c>
      <c r="AH67" s="5">
        <v>3</v>
      </c>
      <c r="AI67" s="5" t="s">
        <v>64</v>
      </c>
      <c r="AJ67" s="5">
        <v>3</v>
      </c>
      <c r="AK67" s="5">
        <v>5</v>
      </c>
      <c r="AL67" s="5">
        <v>6</v>
      </c>
    </row>
    <row r="68" spans="1:38" x14ac:dyDescent="0.25">
      <c r="A68">
        <v>76</v>
      </c>
      <c r="B68">
        <v>5</v>
      </c>
      <c r="C68">
        <v>19</v>
      </c>
      <c r="D68">
        <v>3</v>
      </c>
      <c r="E68" t="s">
        <v>31</v>
      </c>
      <c r="F68">
        <v>2</v>
      </c>
      <c r="G68">
        <v>2</v>
      </c>
      <c r="H68">
        <v>1</v>
      </c>
      <c r="I68">
        <v>2</v>
      </c>
      <c r="J68" s="2">
        <v>13</v>
      </c>
      <c r="K68" s="2">
        <v>11</v>
      </c>
      <c r="L68" s="2">
        <v>16</v>
      </c>
      <c r="M68" s="5">
        <v>1</v>
      </c>
      <c r="N68" s="5">
        <v>2</v>
      </c>
      <c r="O68" s="5">
        <v>3</v>
      </c>
      <c r="P68" s="5">
        <v>6</v>
      </c>
      <c r="Q68" s="5">
        <v>1</v>
      </c>
      <c r="R68" s="5">
        <v>5</v>
      </c>
      <c r="S68" s="5">
        <v>6</v>
      </c>
      <c r="T68" s="5">
        <v>9</v>
      </c>
      <c r="U68" s="5">
        <v>5</v>
      </c>
      <c r="V68" s="5">
        <v>14</v>
      </c>
      <c r="W68" s="5">
        <v>17</v>
      </c>
      <c r="X68" s="5">
        <v>19</v>
      </c>
      <c r="Y68" s="5">
        <v>3</v>
      </c>
      <c r="Z68" s="2">
        <v>2</v>
      </c>
      <c r="AA68" s="2">
        <v>3</v>
      </c>
      <c r="AB68" s="5">
        <v>4</v>
      </c>
      <c r="AC68" s="5">
        <v>1</v>
      </c>
      <c r="AD68" s="5">
        <v>2</v>
      </c>
      <c r="AE68" s="2">
        <v>2</v>
      </c>
      <c r="AF68" s="2">
        <v>1</v>
      </c>
      <c r="AG68" s="5">
        <v>2</v>
      </c>
      <c r="AH68" s="5">
        <v>1</v>
      </c>
      <c r="AI68" s="5" t="s">
        <v>64</v>
      </c>
      <c r="AJ68" s="5">
        <v>3</v>
      </c>
      <c r="AK68" s="5">
        <v>4</v>
      </c>
      <c r="AL68" s="5">
        <v>5</v>
      </c>
    </row>
    <row r="69" spans="1:38" x14ac:dyDescent="0.25">
      <c r="A69">
        <v>77</v>
      </c>
      <c r="B69">
        <v>5</v>
      </c>
      <c r="C69">
        <v>32</v>
      </c>
      <c r="D69">
        <v>3</v>
      </c>
      <c r="E69" t="s">
        <v>48</v>
      </c>
      <c r="F69">
        <v>1</v>
      </c>
      <c r="G69">
        <v>1</v>
      </c>
      <c r="H69">
        <v>1</v>
      </c>
      <c r="I69">
        <v>1</v>
      </c>
      <c r="J69" s="5" t="s">
        <v>64</v>
      </c>
      <c r="K69" s="5" t="s">
        <v>64</v>
      </c>
      <c r="L69" s="5" t="s">
        <v>64</v>
      </c>
      <c r="M69" s="5">
        <v>3</v>
      </c>
      <c r="N69" s="5">
        <v>2</v>
      </c>
      <c r="O69" s="5">
        <v>4</v>
      </c>
      <c r="P69" s="5">
        <v>4</v>
      </c>
      <c r="Q69" s="5">
        <v>3</v>
      </c>
      <c r="R69" s="4" t="s">
        <v>64</v>
      </c>
      <c r="S69" s="5">
        <v>4</v>
      </c>
      <c r="T69" s="5">
        <v>1</v>
      </c>
      <c r="U69" s="5">
        <v>8</v>
      </c>
      <c r="V69" s="5">
        <v>6</v>
      </c>
      <c r="W69" s="5">
        <v>8</v>
      </c>
      <c r="X69" s="5">
        <v>12</v>
      </c>
      <c r="Y69" s="5">
        <v>2</v>
      </c>
      <c r="Z69" s="2">
        <v>1</v>
      </c>
      <c r="AA69" s="2">
        <v>3</v>
      </c>
      <c r="AB69" s="5">
        <v>2</v>
      </c>
      <c r="AC69" s="5">
        <v>3</v>
      </c>
      <c r="AD69" s="5">
        <v>4</v>
      </c>
      <c r="AE69" s="2">
        <v>2</v>
      </c>
      <c r="AF69" s="2">
        <v>1</v>
      </c>
      <c r="AG69" s="5">
        <v>1</v>
      </c>
      <c r="AH69" s="5">
        <v>4</v>
      </c>
      <c r="AI69" s="5">
        <v>3</v>
      </c>
      <c r="AJ69" s="5">
        <v>6</v>
      </c>
      <c r="AK69" s="5">
        <v>5</v>
      </c>
      <c r="AL69" s="4" t="s">
        <v>64</v>
      </c>
    </row>
    <row r="70" spans="1:38" x14ac:dyDescent="0.25">
      <c r="A70">
        <v>78</v>
      </c>
      <c r="B70">
        <v>5</v>
      </c>
      <c r="C70">
        <v>19</v>
      </c>
      <c r="D70">
        <v>3</v>
      </c>
      <c r="E70" t="s">
        <v>44</v>
      </c>
      <c r="F70">
        <v>2</v>
      </c>
      <c r="G70">
        <v>1</v>
      </c>
      <c r="H70">
        <v>1</v>
      </c>
      <c r="I70">
        <v>1</v>
      </c>
      <c r="J70" s="2">
        <v>13</v>
      </c>
      <c r="K70" s="2">
        <v>11</v>
      </c>
      <c r="L70" s="2">
        <v>4</v>
      </c>
      <c r="M70" s="5">
        <v>2</v>
      </c>
      <c r="N70" s="5">
        <v>4</v>
      </c>
      <c r="O70" s="5">
        <v>3</v>
      </c>
      <c r="P70" s="5">
        <v>1</v>
      </c>
      <c r="Q70" s="5">
        <v>3</v>
      </c>
      <c r="R70" s="5">
        <v>5</v>
      </c>
      <c r="S70" s="5">
        <v>10</v>
      </c>
      <c r="T70" s="5">
        <v>4</v>
      </c>
      <c r="U70" s="5">
        <v>3</v>
      </c>
      <c r="V70" s="5">
        <v>12</v>
      </c>
      <c r="W70" s="5">
        <v>14</v>
      </c>
      <c r="X70" s="5">
        <v>4</v>
      </c>
      <c r="Y70" s="4" t="s">
        <v>37</v>
      </c>
      <c r="Z70" s="2">
        <v>3</v>
      </c>
      <c r="AA70" s="2">
        <v>3</v>
      </c>
      <c r="AB70" s="5">
        <v>5</v>
      </c>
      <c r="AC70" s="5">
        <v>4</v>
      </c>
      <c r="AD70" s="5">
        <v>1</v>
      </c>
      <c r="AE70" s="2">
        <v>1</v>
      </c>
      <c r="AF70" s="2">
        <v>1</v>
      </c>
      <c r="AG70" s="5">
        <v>2</v>
      </c>
      <c r="AH70" s="5">
        <v>1</v>
      </c>
      <c r="AI70" s="5" t="s">
        <v>64</v>
      </c>
      <c r="AJ70" s="5">
        <v>5</v>
      </c>
      <c r="AK70" s="5">
        <v>4</v>
      </c>
      <c r="AL70" s="4" t="s">
        <v>64</v>
      </c>
    </row>
    <row r="71" spans="1:38" x14ac:dyDescent="0.25">
      <c r="A71">
        <v>79</v>
      </c>
      <c r="B71">
        <v>5</v>
      </c>
      <c r="C71">
        <v>21</v>
      </c>
      <c r="D71">
        <v>5</v>
      </c>
      <c r="E71" t="s">
        <v>44</v>
      </c>
      <c r="F71">
        <v>2</v>
      </c>
      <c r="G71">
        <v>1</v>
      </c>
      <c r="H71">
        <v>1</v>
      </c>
      <c r="I71">
        <v>1</v>
      </c>
      <c r="J71" s="2">
        <v>6</v>
      </c>
      <c r="K71" s="2">
        <v>13</v>
      </c>
      <c r="L71" s="2">
        <v>16</v>
      </c>
      <c r="M71" s="5">
        <v>3</v>
      </c>
      <c r="N71" s="5">
        <v>2</v>
      </c>
      <c r="O71" s="5">
        <v>5</v>
      </c>
      <c r="P71" s="5">
        <v>3</v>
      </c>
      <c r="Q71" s="5">
        <v>1</v>
      </c>
      <c r="R71" s="5">
        <v>4</v>
      </c>
      <c r="S71" s="5">
        <v>1</v>
      </c>
      <c r="T71" s="5">
        <v>8</v>
      </c>
      <c r="U71" s="5">
        <v>7</v>
      </c>
      <c r="V71" s="5">
        <v>22</v>
      </c>
      <c r="W71" s="5">
        <v>20</v>
      </c>
      <c r="X71" s="5">
        <v>18</v>
      </c>
      <c r="Y71" s="4" t="s">
        <v>37</v>
      </c>
      <c r="Z71" s="2">
        <v>2</v>
      </c>
      <c r="AA71" s="2">
        <v>3</v>
      </c>
      <c r="AB71" s="5">
        <v>4</v>
      </c>
      <c r="AC71" s="5">
        <v>1</v>
      </c>
      <c r="AD71" s="5">
        <v>2</v>
      </c>
      <c r="AE71" s="2">
        <v>2</v>
      </c>
      <c r="AF71" s="2">
        <v>1</v>
      </c>
      <c r="AG71" s="5">
        <v>2</v>
      </c>
      <c r="AH71" s="5">
        <v>3</v>
      </c>
      <c r="AI71" s="5" t="s">
        <v>64</v>
      </c>
      <c r="AJ71" s="5">
        <v>5</v>
      </c>
      <c r="AK71" s="5">
        <v>4</v>
      </c>
      <c r="AL71" s="4" t="s">
        <v>64</v>
      </c>
    </row>
    <row r="72" spans="1:38" x14ac:dyDescent="0.25">
      <c r="A72">
        <v>80</v>
      </c>
      <c r="B72">
        <v>5</v>
      </c>
      <c r="C72">
        <v>19</v>
      </c>
      <c r="D72">
        <v>3</v>
      </c>
      <c r="E72" t="s">
        <v>22</v>
      </c>
      <c r="F72">
        <v>2</v>
      </c>
      <c r="G72">
        <v>1</v>
      </c>
      <c r="H72">
        <v>2</v>
      </c>
      <c r="I72">
        <v>1</v>
      </c>
      <c r="J72" s="2">
        <v>16</v>
      </c>
      <c r="K72" s="2">
        <v>13</v>
      </c>
      <c r="L72" s="2">
        <v>11</v>
      </c>
      <c r="M72" s="5">
        <v>2</v>
      </c>
      <c r="N72" s="4" t="s">
        <v>64</v>
      </c>
      <c r="O72" s="5" t="s">
        <v>64</v>
      </c>
      <c r="P72" s="5">
        <v>5</v>
      </c>
      <c r="Q72" s="4" t="s">
        <v>64</v>
      </c>
      <c r="R72" s="4" t="s">
        <v>64</v>
      </c>
      <c r="S72" s="5">
        <v>10</v>
      </c>
      <c r="T72" s="5">
        <v>7</v>
      </c>
      <c r="U72" s="4" t="s">
        <v>64</v>
      </c>
      <c r="V72" s="5">
        <v>9</v>
      </c>
      <c r="W72" s="5">
        <v>12</v>
      </c>
      <c r="X72" s="5">
        <v>13</v>
      </c>
      <c r="Y72" s="5">
        <v>2</v>
      </c>
      <c r="Z72" s="2">
        <v>3</v>
      </c>
      <c r="AA72" s="2">
        <v>3</v>
      </c>
      <c r="AB72" s="5">
        <v>2</v>
      </c>
      <c r="AC72" s="5">
        <v>1</v>
      </c>
      <c r="AD72" s="5">
        <v>4</v>
      </c>
      <c r="AE72" s="2">
        <v>1</v>
      </c>
      <c r="AF72" s="2">
        <v>1</v>
      </c>
      <c r="AG72" s="5">
        <v>2</v>
      </c>
      <c r="AH72" s="4" t="s">
        <v>64</v>
      </c>
      <c r="AI72" s="5" t="s">
        <v>64</v>
      </c>
      <c r="AJ72" s="5">
        <v>4</v>
      </c>
      <c r="AK72" s="5">
        <v>5</v>
      </c>
      <c r="AL72" s="4" t="s">
        <v>64</v>
      </c>
    </row>
    <row r="73" spans="1:38" x14ac:dyDescent="0.25">
      <c r="A73">
        <v>81</v>
      </c>
      <c r="B73">
        <v>5</v>
      </c>
      <c r="C73">
        <v>19</v>
      </c>
      <c r="D73">
        <v>3</v>
      </c>
      <c r="E73" t="s">
        <v>52</v>
      </c>
      <c r="F73">
        <v>1</v>
      </c>
      <c r="G73">
        <v>1</v>
      </c>
      <c r="H73">
        <v>1</v>
      </c>
      <c r="I73">
        <v>1</v>
      </c>
      <c r="J73" s="2">
        <v>11</v>
      </c>
      <c r="K73" s="2">
        <v>13</v>
      </c>
      <c r="L73" s="2">
        <v>15</v>
      </c>
      <c r="M73" s="5">
        <v>1</v>
      </c>
      <c r="N73" s="5">
        <v>2</v>
      </c>
      <c r="O73" s="4" t="s">
        <v>64</v>
      </c>
      <c r="P73" s="5">
        <v>4</v>
      </c>
      <c r="Q73" s="5">
        <v>1</v>
      </c>
      <c r="R73" s="4" t="s">
        <v>64</v>
      </c>
      <c r="S73" s="5">
        <v>4</v>
      </c>
      <c r="T73" s="5">
        <v>1</v>
      </c>
      <c r="U73" s="5">
        <v>5</v>
      </c>
      <c r="V73" s="5">
        <v>14</v>
      </c>
      <c r="W73" s="5">
        <v>12</v>
      </c>
      <c r="X73" s="5">
        <v>18</v>
      </c>
      <c r="Y73" s="5">
        <v>2</v>
      </c>
      <c r="Z73" s="2">
        <v>2</v>
      </c>
      <c r="AA73" s="2">
        <v>10</v>
      </c>
      <c r="AB73" s="5">
        <v>2</v>
      </c>
      <c r="AC73" s="5">
        <v>4</v>
      </c>
      <c r="AD73" s="4" t="s">
        <v>64</v>
      </c>
      <c r="AE73" s="2">
        <v>1</v>
      </c>
      <c r="AF73" s="2">
        <v>3</v>
      </c>
      <c r="AG73" s="5">
        <v>5</v>
      </c>
      <c r="AH73" s="5">
        <v>5</v>
      </c>
      <c r="AI73" s="5">
        <v>5</v>
      </c>
      <c r="AJ73" s="5">
        <v>1</v>
      </c>
      <c r="AK73" s="5">
        <v>1</v>
      </c>
      <c r="AL73" s="5">
        <v>1</v>
      </c>
    </row>
    <row r="74" spans="1:38" x14ac:dyDescent="0.25">
      <c r="A74">
        <v>82</v>
      </c>
      <c r="B74">
        <v>5</v>
      </c>
      <c r="C74">
        <v>19</v>
      </c>
      <c r="D74">
        <v>3</v>
      </c>
      <c r="E74" t="s">
        <v>24</v>
      </c>
      <c r="F74">
        <v>1</v>
      </c>
      <c r="G74">
        <v>2</v>
      </c>
      <c r="H74">
        <v>1</v>
      </c>
      <c r="I74">
        <v>1</v>
      </c>
      <c r="J74" s="2">
        <v>11</v>
      </c>
      <c r="K74" s="2">
        <v>13</v>
      </c>
      <c r="L74" s="2">
        <v>16</v>
      </c>
      <c r="M74" s="5">
        <v>4</v>
      </c>
      <c r="N74" s="5">
        <v>1</v>
      </c>
      <c r="O74" s="5">
        <v>3</v>
      </c>
      <c r="P74" s="5">
        <v>4</v>
      </c>
      <c r="Q74" s="5">
        <v>3</v>
      </c>
      <c r="R74" s="5">
        <v>1</v>
      </c>
      <c r="S74" s="5">
        <v>1</v>
      </c>
      <c r="T74" s="5">
        <v>10</v>
      </c>
      <c r="U74" s="4" t="s">
        <v>64</v>
      </c>
      <c r="V74" s="5">
        <v>19</v>
      </c>
      <c r="W74" s="5">
        <v>20</v>
      </c>
      <c r="X74" s="5">
        <v>12</v>
      </c>
      <c r="Y74" s="4" t="s">
        <v>37</v>
      </c>
      <c r="Z74" s="2">
        <v>3</v>
      </c>
      <c r="AA74" s="2">
        <v>1</v>
      </c>
      <c r="AB74" s="5">
        <v>2</v>
      </c>
      <c r="AC74" s="5">
        <v>5</v>
      </c>
      <c r="AD74" s="5">
        <v>4</v>
      </c>
      <c r="AE74" s="2">
        <v>4</v>
      </c>
      <c r="AF74" s="2">
        <v>1</v>
      </c>
      <c r="AG74" s="5">
        <v>2</v>
      </c>
      <c r="AH74" s="5">
        <v>1</v>
      </c>
      <c r="AI74" s="5" t="s">
        <v>64</v>
      </c>
      <c r="AJ74" s="5">
        <v>5</v>
      </c>
      <c r="AK74" s="5">
        <v>4</v>
      </c>
      <c r="AL74" s="5">
        <v>6</v>
      </c>
    </row>
    <row r="75" spans="1:38" x14ac:dyDescent="0.25">
      <c r="A75">
        <v>83</v>
      </c>
      <c r="B75">
        <v>5</v>
      </c>
      <c r="C75">
        <v>20</v>
      </c>
      <c r="D75">
        <v>5</v>
      </c>
      <c r="E75" t="s">
        <v>47</v>
      </c>
      <c r="F75">
        <v>1</v>
      </c>
      <c r="G75">
        <v>2</v>
      </c>
      <c r="H75">
        <v>1</v>
      </c>
      <c r="I75">
        <v>1</v>
      </c>
      <c r="J75" s="2">
        <v>13</v>
      </c>
      <c r="K75" s="2">
        <v>6</v>
      </c>
      <c r="L75" s="2">
        <v>16</v>
      </c>
      <c r="M75" s="5">
        <v>1</v>
      </c>
      <c r="N75" s="5">
        <v>2</v>
      </c>
      <c r="O75" s="5">
        <v>3</v>
      </c>
      <c r="P75" s="5">
        <v>4</v>
      </c>
      <c r="Q75" s="4" t="s">
        <v>64</v>
      </c>
      <c r="R75" s="4" t="s">
        <v>64</v>
      </c>
      <c r="S75" s="5">
        <v>1</v>
      </c>
      <c r="T75" s="5">
        <v>4</v>
      </c>
      <c r="U75" s="4" t="s">
        <v>64</v>
      </c>
      <c r="V75" s="5">
        <v>12</v>
      </c>
      <c r="W75" s="5">
        <v>14</v>
      </c>
      <c r="X75" s="5">
        <v>17</v>
      </c>
      <c r="Y75" s="5">
        <v>4</v>
      </c>
      <c r="Z75" s="2">
        <v>2</v>
      </c>
      <c r="AA75" s="2">
        <v>3</v>
      </c>
      <c r="AB75" s="5">
        <v>5</v>
      </c>
      <c r="AC75" s="5">
        <v>4</v>
      </c>
      <c r="AD75" s="4" t="s">
        <v>64</v>
      </c>
      <c r="AE75" s="2">
        <v>3</v>
      </c>
      <c r="AF75" s="2">
        <v>1</v>
      </c>
      <c r="AG75" s="5">
        <v>2</v>
      </c>
      <c r="AH75" s="5">
        <v>3</v>
      </c>
      <c r="AI75" s="5" t="s">
        <v>64</v>
      </c>
      <c r="AJ75" s="5">
        <v>5</v>
      </c>
      <c r="AK75" s="5">
        <v>3</v>
      </c>
      <c r="AL75" s="5" t="s">
        <v>64</v>
      </c>
    </row>
    <row r="76" spans="1:38" x14ac:dyDescent="0.25">
      <c r="A76">
        <v>84</v>
      </c>
      <c r="B76">
        <v>5</v>
      </c>
      <c r="C76">
        <v>21</v>
      </c>
      <c r="D76">
        <v>5</v>
      </c>
      <c r="E76" t="s">
        <v>31</v>
      </c>
      <c r="F76">
        <v>1</v>
      </c>
      <c r="G76">
        <v>1</v>
      </c>
      <c r="H76">
        <v>1</v>
      </c>
      <c r="I76">
        <v>11</v>
      </c>
      <c r="J76" s="2">
        <v>11</v>
      </c>
      <c r="K76" s="2">
        <v>13</v>
      </c>
      <c r="L76" s="2">
        <v>10</v>
      </c>
      <c r="M76" s="5">
        <v>5</v>
      </c>
      <c r="N76" s="5">
        <v>4</v>
      </c>
      <c r="O76" s="5">
        <v>2</v>
      </c>
      <c r="P76" s="5">
        <v>2</v>
      </c>
      <c r="Q76" s="5">
        <v>6</v>
      </c>
      <c r="R76" s="5">
        <v>5</v>
      </c>
      <c r="S76" s="5">
        <v>4</v>
      </c>
      <c r="T76" s="5">
        <v>1</v>
      </c>
      <c r="U76" s="5">
        <v>5</v>
      </c>
      <c r="V76" s="5">
        <v>14</v>
      </c>
      <c r="W76" s="5">
        <v>12</v>
      </c>
      <c r="X76" s="5">
        <v>16</v>
      </c>
      <c r="Y76" s="5">
        <v>1</v>
      </c>
      <c r="Z76" s="2">
        <v>3</v>
      </c>
      <c r="AA76" s="2">
        <v>11</v>
      </c>
      <c r="AB76" s="5">
        <v>5</v>
      </c>
      <c r="AC76" s="5">
        <v>1</v>
      </c>
      <c r="AD76" s="5">
        <v>4</v>
      </c>
      <c r="AE76" s="2">
        <v>1</v>
      </c>
      <c r="AF76" s="2">
        <v>1</v>
      </c>
      <c r="AG76" s="5">
        <v>3</v>
      </c>
      <c r="AH76" s="5">
        <v>2</v>
      </c>
      <c r="AI76" s="5" t="s">
        <v>64</v>
      </c>
      <c r="AJ76" s="5">
        <v>4</v>
      </c>
      <c r="AK76" s="5">
        <v>5</v>
      </c>
      <c r="AL76" s="4" t="s">
        <v>64</v>
      </c>
    </row>
    <row r="77" spans="1:38" x14ac:dyDescent="0.25">
      <c r="A77">
        <v>85</v>
      </c>
      <c r="B77">
        <v>5</v>
      </c>
      <c r="C77">
        <v>33</v>
      </c>
      <c r="D77">
        <v>5</v>
      </c>
      <c r="E77" t="s">
        <v>34</v>
      </c>
      <c r="F77">
        <v>1</v>
      </c>
      <c r="G77">
        <v>2</v>
      </c>
      <c r="H77">
        <v>1</v>
      </c>
      <c r="I77">
        <v>1</v>
      </c>
      <c r="J77" s="2">
        <v>11</v>
      </c>
      <c r="K77" s="2">
        <v>13</v>
      </c>
      <c r="L77" s="2">
        <v>6</v>
      </c>
      <c r="M77" s="5">
        <v>5</v>
      </c>
      <c r="N77" s="5">
        <v>2</v>
      </c>
      <c r="O77" s="4" t="s">
        <v>64</v>
      </c>
      <c r="P77" s="5">
        <v>1</v>
      </c>
      <c r="Q77" s="5">
        <v>9</v>
      </c>
      <c r="R77" s="5" t="s">
        <v>64</v>
      </c>
      <c r="S77" s="5">
        <v>8</v>
      </c>
      <c r="T77" s="5">
        <v>1</v>
      </c>
      <c r="U77" s="5">
        <v>14</v>
      </c>
      <c r="V77" s="5">
        <v>19</v>
      </c>
      <c r="W77" s="5">
        <v>3</v>
      </c>
      <c r="X77" s="5">
        <v>1</v>
      </c>
      <c r="Y77" s="5">
        <v>2</v>
      </c>
      <c r="Z77" s="2">
        <v>2</v>
      </c>
      <c r="AA77" s="2">
        <v>11</v>
      </c>
      <c r="AB77" s="5">
        <v>2</v>
      </c>
      <c r="AC77" s="5">
        <v>1</v>
      </c>
      <c r="AD77" s="4" t="s">
        <v>64</v>
      </c>
      <c r="AE77" s="2">
        <v>1</v>
      </c>
      <c r="AF77" s="2">
        <v>1</v>
      </c>
      <c r="AG77" s="5">
        <v>3</v>
      </c>
      <c r="AH77" s="5">
        <v>2</v>
      </c>
      <c r="AI77" s="5" t="s">
        <v>64</v>
      </c>
      <c r="AJ77" s="5">
        <v>4</v>
      </c>
      <c r="AK77" s="5">
        <v>5</v>
      </c>
      <c r="AL77" s="5">
        <v>2</v>
      </c>
    </row>
    <row r="78" spans="1:38" x14ac:dyDescent="0.25">
      <c r="A78">
        <v>86</v>
      </c>
      <c r="B78">
        <v>5</v>
      </c>
      <c r="C78">
        <v>20</v>
      </c>
      <c r="D78">
        <v>5</v>
      </c>
      <c r="E78" t="s">
        <v>58</v>
      </c>
      <c r="F78">
        <v>1</v>
      </c>
      <c r="G78">
        <v>1</v>
      </c>
      <c r="H78">
        <v>1</v>
      </c>
      <c r="I78">
        <v>3</v>
      </c>
      <c r="J78" s="2">
        <v>16</v>
      </c>
      <c r="K78" s="2">
        <v>17</v>
      </c>
      <c r="L78" s="2">
        <v>15</v>
      </c>
      <c r="M78" s="5">
        <v>1</v>
      </c>
      <c r="N78" s="5">
        <v>4</v>
      </c>
      <c r="O78" s="5" t="s">
        <v>64</v>
      </c>
      <c r="P78" s="5">
        <v>4</v>
      </c>
      <c r="Q78" s="5">
        <v>2</v>
      </c>
      <c r="R78" s="5">
        <v>1</v>
      </c>
      <c r="S78" s="5">
        <v>1</v>
      </c>
      <c r="T78" s="5">
        <v>4</v>
      </c>
      <c r="U78" s="5">
        <v>7</v>
      </c>
      <c r="V78" s="5">
        <v>14</v>
      </c>
      <c r="W78" s="5">
        <v>19</v>
      </c>
      <c r="X78" s="5">
        <v>8</v>
      </c>
      <c r="Y78" s="5">
        <v>1</v>
      </c>
      <c r="Z78" s="2">
        <v>3</v>
      </c>
      <c r="AA78" s="2">
        <v>6</v>
      </c>
      <c r="AB78" s="5">
        <v>1</v>
      </c>
      <c r="AC78" s="5">
        <v>3</v>
      </c>
      <c r="AD78" s="5">
        <v>5</v>
      </c>
      <c r="AE78" s="2">
        <v>1</v>
      </c>
      <c r="AF78" s="2">
        <v>1</v>
      </c>
      <c r="AG78" s="5">
        <v>1</v>
      </c>
      <c r="AH78" s="5">
        <v>2</v>
      </c>
      <c r="AI78" s="5" t="s">
        <v>64</v>
      </c>
      <c r="AJ78" s="5">
        <v>2</v>
      </c>
      <c r="AK78" s="5">
        <v>6</v>
      </c>
      <c r="AL78" s="5">
        <v>5</v>
      </c>
    </row>
    <row r="79" spans="1:38" x14ac:dyDescent="0.25">
      <c r="A79">
        <v>87</v>
      </c>
      <c r="B79">
        <v>5</v>
      </c>
      <c r="C79">
        <v>22</v>
      </c>
      <c r="D79">
        <v>9</v>
      </c>
      <c r="E79" t="s">
        <v>22</v>
      </c>
      <c r="F79">
        <v>2</v>
      </c>
      <c r="G79">
        <v>2</v>
      </c>
      <c r="H79">
        <v>1</v>
      </c>
      <c r="I79">
        <v>1</v>
      </c>
      <c r="J79" s="2">
        <v>13</v>
      </c>
      <c r="K79" s="2">
        <v>11</v>
      </c>
      <c r="L79" s="5" t="s">
        <v>64</v>
      </c>
      <c r="M79" s="5">
        <v>1</v>
      </c>
      <c r="N79" s="5">
        <v>3</v>
      </c>
      <c r="O79" s="4" t="s">
        <v>64</v>
      </c>
      <c r="P79" s="5">
        <v>6</v>
      </c>
      <c r="Q79" s="5">
        <v>4</v>
      </c>
      <c r="R79" s="5">
        <v>5</v>
      </c>
      <c r="S79" s="5">
        <v>4</v>
      </c>
      <c r="T79" s="5">
        <v>8</v>
      </c>
      <c r="U79" s="5">
        <v>10</v>
      </c>
      <c r="V79" s="5">
        <v>14</v>
      </c>
      <c r="W79" s="5">
        <v>17</v>
      </c>
      <c r="X79" s="5">
        <v>19</v>
      </c>
      <c r="Y79" s="5">
        <v>1</v>
      </c>
      <c r="Z79" s="2">
        <v>2</v>
      </c>
      <c r="AA79" s="2">
        <v>1</v>
      </c>
      <c r="AB79" s="5">
        <v>4</v>
      </c>
      <c r="AC79" s="5">
        <v>2</v>
      </c>
      <c r="AD79" s="4" t="s">
        <v>64</v>
      </c>
      <c r="AE79" s="2">
        <v>2</v>
      </c>
      <c r="AF79" s="2">
        <v>1</v>
      </c>
      <c r="AG79" s="5">
        <v>3</v>
      </c>
      <c r="AH79" s="4" t="s">
        <v>64</v>
      </c>
      <c r="AI79" s="5" t="s">
        <v>64</v>
      </c>
      <c r="AJ79" s="5">
        <v>5</v>
      </c>
      <c r="AK79" s="5">
        <v>4</v>
      </c>
      <c r="AL79" s="5">
        <v>6</v>
      </c>
    </row>
    <row r="80" spans="1:38" x14ac:dyDescent="0.25">
      <c r="A80">
        <v>88</v>
      </c>
      <c r="B80">
        <v>5</v>
      </c>
      <c r="C80">
        <v>19</v>
      </c>
      <c r="D80">
        <v>3</v>
      </c>
      <c r="E80" t="s">
        <v>50</v>
      </c>
      <c r="F80">
        <v>1</v>
      </c>
      <c r="G80">
        <v>1</v>
      </c>
      <c r="H80">
        <v>2</v>
      </c>
      <c r="I80">
        <v>1</v>
      </c>
      <c r="J80" s="2">
        <v>13</v>
      </c>
      <c r="K80" s="2">
        <v>11</v>
      </c>
      <c r="L80" s="2">
        <v>15</v>
      </c>
      <c r="M80" s="5">
        <v>4</v>
      </c>
      <c r="N80" s="5">
        <v>2</v>
      </c>
      <c r="O80" s="4" t="s">
        <v>64</v>
      </c>
      <c r="P80" s="5">
        <v>4</v>
      </c>
      <c r="Q80" s="5">
        <v>3</v>
      </c>
      <c r="R80" s="4" t="s">
        <v>64</v>
      </c>
      <c r="S80" s="5">
        <v>7</v>
      </c>
      <c r="T80" s="5">
        <v>1</v>
      </c>
      <c r="U80" s="5">
        <v>3</v>
      </c>
      <c r="V80" s="5">
        <v>14</v>
      </c>
      <c r="W80" s="5">
        <v>12</v>
      </c>
      <c r="X80" s="5">
        <v>6</v>
      </c>
      <c r="Y80" s="5">
        <v>1</v>
      </c>
      <c r="Z80" s="2">
        <v>2</v>
      </c>
      <c r="AA80" s="2">
        <v>2</v>
      </c>
      <c r="AB80" s="5">
        <v>1</v>
      </c>
      <c r="AC80" s="5">
        <v>5</v>
      </c>
      <c r="AD80" s="5">
        <v>4</v>
      </c>
      <c r="AE80" s="2">
        <v>2</v>
      </c>
      <c r="AF80" s="2">
        <v>1</v>
      </c>
      <c r="AG80" s="5">
        <v>2</v>
      </c>
      <c r="AH80" s="5">
        <v>1</v>
      </c>
      <c r="AI80" s="5" t="s">
        <v>64</v>
      </c>
      <c r="AJ80" s="5">
        <v>5</v>
      </c>
      <c r="AK80" s="5">
        <v>6</v>
      </c>
      <c r="AL80" s="5">
        <v>3</v>
      </c>
    </row>
    <row r="81" spans="1:38" x14ac:dyDescent="0.25">
      <c r="A81">
        <v>89</v>
      </c>
      <c r="B81">
        <v>5</v>
      </c>
      <c r="C81">
        <v>21</v>
      </c>
      <c r="D81">
        <v>7</v>
      </c>
      <c r="E81" t="s">
        <v>23</v>
      </c>
      <c r="F81">
        <v>2</v>
      </c>
      <c r="G81">
        <v>1</v>
      </c>
      <c r="H81">
        <v>1</v>
      </c>
      <c r="I81">
        <v>1</v>
      </c>
      <c r="J81" s="2">
        <v>13</v>
      </c>
      <c r="K81" s="2">
        <v>6</v>
      </c>
      <c r="L81" s="2">
        <v>10</v>
      </c>
      <c r="M81" s="5">
        <v>1</v>
      </c>
      <c r="N81" s="5">
        <v>2</v>
      </c>
      <c r="O81" s="5">
        <v>3</v>
      </c>
      <c r="P81" s="5">
        <v>1</v>
      </c>
      <c r="Q81" s="5">
        <v>4</v>
      </c>
      <c r="R81" s="5">
        <v>3</v>
      </c>
      <c r="S81" s="5">
        <v>1</v>
      </c>
      <c r="T81" s="5">
        <v>8</v>
      </c>
      <c r="U81" s="5">
        <v>3</v>
      </c>
      <c r="V81" s="5">
        <v>2</v>
      </c>
      <c r="W81" s="5">
        <v>1</v>
      </c>
      <c r="X81" s="5">
        <v>14</v>
      </c>
      <c r="Y81" s="4" t="s">
        <v>27</v>
      </c>
      <c r="Z81" s="2">
        <v>2</v>
      </c>
      <c r="AA81" s="2">
        <v>11</v>
      </c>
      <c r="AB81" s="5">
        <v>4</v>
      </c>
      <c r="AC81" s="5">
        <v>1</v>
      </c>
      <c r="AD81" s="4" t="s">
        <v>64</v>
      </c>
      <c r="AE81" s="2">
        <v>2</v>
      </c>
      <c r="AF81" s="2">
        <v>1</v>
      </c>
      <c r="AG81" s="5">
        <v>1</v>
      </c>
      <c r="AH81" s="5">
        <v>2</v>
      </c>
      <c r="AI81" s="5" t="s">
        <v>64</v>
      </c>
      <c r="AJ81" s="5">
        <v>4</v>
      </c>
      <c r="AK81" s="5">
        <v>5</v>
      </c>
      <c r="AL81" s="4" t="s">
        <v>64</v>
      </c>
    </row>
    <row r="82" spans="1:38" x14ac:dyDescent="0.25">
      <c r="A82">
        <v>90</v>
      </c>
      <c r="B82">
        <v>6</v>
      </c>
      <c r="C82">
        <v>20</v>
      </c>
      <c r="D82">
        <v>5</v>
      </c>
      <c r="E82" t="s">
        <v>22</v>
      </c>
      <c r="F82">
        <v>1</v>
      </c>
      <c r="G82">
        <v>2</v>
      </c>
      <c r="H82">
        <v>1</v>
      </c>
      <c r="I82">
        <v>1</v>
      </c>
      <c r="J82" s="2">
        <v>13</v>
      </c>
      <c r="K82" s="2">
        <v>12</v>
      </c>
      <c r="L82" s="2">
        <v>7</v>
      </c>
      <c r="M82" s="5">
        <v>1</v>
      </c>
      <c r="N82" s="5">
        <v>3</v>
      </c>
      <c r="O82" s="5">
        <v>4</v>
      </c>
      <c r="P82" s="5">
        <v>7</v>
      </c>
      <c r="Q82" s="5">
        <v>7</v>
      </c>
      <c r="R82" s="5">
        <v>7</v>
      </c>
      <c r="S82" s="5">
        <v>7</v>
      </c>
      <c r="T82" s="5">
        <v>4</v>
      </c>
      <c r="U82" s="4" t="s">
        <v>63</v>
      </c>
      <c r="V82" s="5">
        <v>20</v>
      </c>
      <c r="W82" s="5">
        <v>3</v>
      </c>
      <c r="X82" s="5">
        <v>11</v>
      </c>
      <c r="Y82" s="5">
        <v>4</v>
      </c>
      <c r="Z82" s="2">
        <v>2</v>
      </c>
      <c r="AA82" s="2">
        <v>7</v>
      </c>
      <c r="AB82" s="5">
        <v>1</v>
      </c>
      <c r="AC82" s="5">
        <v>5</v>
      </c>
      <c r="AD82" s="5">
        <v>2</v>
      </c>
      <c r="AE82" s="2">
        <v>2</v>
      </c>
      <c r="AF82" s="2">
        <v>1</v>
      </c>
      <c r="AG82" s="5">
        <v>1</v>
      </c>
      <c r="AH82" s="5">
        <v>3</v>
      </c>
      <c r="AI82" s="5" t="s">
        <v>64</v>
      </c>
      <c r="AJ82" s="5">
        <v>4</v>
      </c>
      <c r="AK82" s="5">
        <v>5</v>
      </c>
      <c r="AL82" s="5">
        <v>6</v>
      </c>
    </row>
    <row r="83" spans="1:38" x14ac:dyDescent="0.25">
      <c r="A83">
        <v>91</v>
      </c>
      <c r="B83">
        <v>6</v>
      </c>
      <c r="C83">
        <v>18</v>
      </c>
      <c r="D83">
        <v>1</v>
      </c>
      <c r="E83" t="s">
        <v>22</v>
      </c>
      <c r="F83">
        <v>2</v>
      </c>
      <c r="G83">
        <v>1</v>
      </c>
      <c r="H83">
        <v>1</v>
      </c>
      <c r="I83">
        <v>1</v>
      </c>
      <c r="J83" s="2">
        <v>13</v>
      </c>
      <c r="K83" s="2">
        <v>6</v>
      </c>
      <c r="L83" s="2">
        <v>10</v>
      </c>
      <c r="M83" s="5">
        <v>1</v>
      </c>
      <c r="N83" s="5">
        <v>2</v>
      </c>
      <c r="O83" s="5">
        <v>5</v>
      </c>
      <c r="P83" s="5">
        <v>2</v>
      </c>
      <c r="Q83" s="5">
        <v>1</v>
      </c>
      <c r="R83" s="5">
        <v>4</v>
      </c>
      <c r="S83" s="5">
        <v>4</v>
      </c>
      <c r="T83" s="5">
        <v>7</v>
      </c>
      <c r="U83" s="5">
        <v>5</v>
      </c>
      <c r="V83" s="5">
        <v>14</v>
      </c>
      <c r="W83" s="5">
        <v>10</v>
      </c>
      <c r="X83" s="5">
        <v>12</v>
      </c>
      <c r="Y83" s="5">
        <v>2</v>
      </c>
      <c r="Z83" s="2">
        <v>6</v>
      </c>
      <c r="AA83" s="2">
        <v>3</v>
      </c>
      <c r="AB83" s="5">
        <v>3</v>
      </c>
      <c r="AC83" s="5">
        <v>2</v>
      </c>
      <c r="AD83" s="5">
        <v>1</v>
      </c>
      <c r="AE83" s="2">
        <v>1</v>
      </c>
      <c r="AF83" s="2">
        <v>1</v>
      </c>
      <c r="AG83" s="5">
        <v>4</v>
      </c>
      <c r="AH83" s="5">
        <v>1</v>
      </c>
      <c r="AI83" s="5" t="s">
        <v>64</v>
      </c>
      <c r="AJ83" s="5">
        <v>5</v>
      </c>
      <c r="AK83" s="5">
        <v>1</v>
      </c>
      <c r="AL83" s="4" t="s">
        <v>64</v>
      </c>
    </row>
    <row r="84" spans="1:38" x14ac:dyDescent="0.25">
      <c r="A84">
        <v>92</v>
      </c>
      <c r="B84">
        <v>6</v>
      </c>
      <c r="C84">
        <v>20</v>
      </c>
      <c r="D84">
        <v>5</v>
      </c>
      <c r="E84" t="s">
        <v>43</v>
      </c>
      <c r="F84">
        <v>1</v>
      </c>
      <c r="G84">
        <v>1</v>
      </c>
      <c r="H84">
        <v>1</v>
      </c>
      <c r="I84">
        <v>1</v>
      </c>
      <c r="J84" s="2">
        <v>13</v>
      </c>
      <c r="K84" s="2">
        <v>11</v>
      </c>
      <c r="L84" s="2">
        <v>16</v>
      </c>
      <c r="M84" s="5">
        <v>1</v>
      </c>
      <c r="N84" s="5">
        <v>2</v>
      </c>
      <c r="O84" s="5">
        <v>3</v>
      </c>
      <c r="P84" s="5">
        <v>2</v>
      </c>
      <c r="Q84" s="5">
        <v>4</v>
      </c>
      <c r="R84" s="5">
        <v>1</v>
      </c>
      <c r="S84" s="5">
        <v>9</v>
      </c>
      <c r="T84" s="5">
        <v>6</v>
      </c>
      <c r="U84" s="5">
        <v>2</v>
      </c>
      <c r="V84" s="5">
        <v>6</v>
      </c>
      <c r="W84" s="5">
        <v>8</v>
      </c>
      <c r="X84" s="5">
        <v>14</v>
      </c>
      <c r="Y84" s="5">
        <v>1</v>
      </c>
      <c r="Z84" s="2">
        <v>2</v>
      </c>
      <c r="AA84" s="2">
        <v>4</v>
      </c>
      <c r="AB84" s="5">
        <v>2</v>
      </c>
      <c r="AC84" s="5">
        <v>1</v>
      </c>
      <c r="AD84" s="5">
        <v>4</v>
      </c>
      <c r="AE84" s="2">
        <v>2</v>
      </c>
      <c r="AF84" s="2">
        <v>1</v>
      </c>
      <c r="AG84" s="5">
        <v>2</v>
      </c>
      <c r="AH84" s="5">
        <v>1</v>
      </c>
      <c r="AI84" s="5" t="s">
        <v>64</v>
      </c>
      <c r="AJ84" s="5">
        <v>5</v>
      </c>
      <c r="AK84" s="5">
        <v>4</v>
      </c>
      <c r="AL84" s="5">
        <v>2</v>
      </c>
    </row>
    <row r="85" spans="1:38" x14ac:dyDescent="0.25">
      <c r="A85">
        <v>93</v>
      </c>
      <c r="B85">
        <v>6</v>
      </c>
      <c r="C85">
        <v>18</v>
      </c>
      <c r="D85">
        <v>1</v>
      </c>
      <c r="E85" t="s">
        <v>24</v>
      </c>
      <c r="F85">
        <v>1</v>
      </c>
      <c r="G85">
        <v>1</v>
      </c>
      <c r="H85">
        <v>1</v>
      </c>
      <c r="I85">
        <v>1</v>
      </c>
      <c r="J85" s="2">
        <v>13</v>
      </c>
      <c r="K85" s="2">
        <v>11</v>
      </c>
      <c r="L85" s="2">
        <v>15</v>
      </c>
      <c r="M85" s="5">
        <v>3</v>
      </c>
      <c r="N85" s="4" t="s">
        <v>64</v>
      </c>
      <c r="O85" s="4" t="s">
        <v>64</v>
      </c>
      <c r="P85" s="5">
        <v>2</v>
      </c>
      <c r="Q85" s="5">
        <v>4</v>
      </c>
      <c r="R85" s="5">
        <v>5</v>
      </c>
      <c r="S85" s="5">
        <v>1</v>
      </c>
      <c r="T85" s="5">
        <v>4</v>
      </c>
      <c r="U85" s="5">
        <v>8</v>
      </c>
      <c r="V85" s="5">
        <v>14</v>
      </c>
      <c r="W85" s="5">
        <v>12</v>
      </c>
      <c r="X85" s="5">
        <v>17</v>
      </c>
      <c r="Y85" s="5">
        <v>3</v>
      </c>
      <c r="Z85" s="2">
        <v>2</v>
      </c>
      <c r="AA85" s="2">
        <v>3</v>
      </c>
      <c r="AB85" s="5">
        <v>3</v>
      </c>
      <c r="AC85" s="5">
        <v>4</v>
      </c>
      <c r="AD85" s="5">
        <v>2</v>
      </c>
      <c r="AE85" s="2">
        <v>1</v>
      </c>
      <c r="AF85" s="2">
        <v>1</v>
      </c>
      <c r="AG85" s="5">
        <v>3</v>
      </c>
      <c r="AH85" s="5">
        <v>1</v>
      </c>
      <c r="AI85" s="5" t="s">
        <v>64</v>
      </c>
      <c r="AJ85" s="5">
        <v>1</v>
      </c>
      <c r="AK85" s="5">
        <v>5</v>
      </c>
      <c r="AL85" s="5">
        <v>4</v>
      </c>
    </row>
    <row r="86" spans="1:38" x14ac:dyDescent="0.25">
      <c r="A86">
        <v>94</v>
      </c>
      <c r="B86">
        <v>6</v>
      </c>
      <c r="C86">
        <v>31</v>
      </c>
      <c r="D86">
        <v>5</v>
      </c>
      <c r="E86" t="s">
        <v>22</v>
      </c>
      <c r="F86">
        <v>1</v>
      </c>
      <c r="G86">
        <v>1</v>
      </c>
      <c r="H86">
        <v>1</v>
      </c>
      <c r="I86">
        <v>1</v>
      </c>
      <c r="J86" s="2">
        <v>13</v>
      </c>
      <c r="K86" s="2">
        <v>11</v>
      </c>
      <c r="L86" s="2">
        <v>6</v>
      </c>
      <c r="M86" s="5">
        <v>2</v>
      </c>
      <c r="N86" s="5">
        <v>3</v>
      </c>
      <c r="O86" s="5" t="s">
        <v>64</v>
      </c>
      <c r="P86" s="5">
        <v>6</v>
      </c>
      <c r="Q86" s="5">
        <v>5</v>
      </c>
      <c r="R86" s="4" t="s">
        <v>64</v>
      </c>
      <c r="S86" s="5">
        <v>10</v>
      </c>
      <c r="T86" s="5">
        <v>3</v>
      </c>
      <c r="U86" s="5">
        <v>5</v>
      </c>
      <c r="V86" s="5">
        <v>14</v>
      </c>
      <c r="W86" s="5">
        <v>16</v>
      </c>
      <c r="X86" s="5">
        <v>17</v>
      </c>
      <c r="Y86" s="5">
        <v>1</v>
      </c>
      <c r="Z86" s="2">
        <v>2</v>
      </c>
      <c r="AA86" s="2">
        <v>12</v>
      </c>
      <c r="AB86" s="5">
        <v>4</v>
      </c>
      <c r="AC86" s="5">
        <v>1</v>
      </c>
      <c r="AD86" s="5">
        <v>2</v>
      </c>
      <c r="AE86" s="2">
        <v>1</v>
      </c>
      <c r="AF86" s="2">
        <v>2</v>
      </c>
      <c r="AG86" s="5">
        <v>2</v>
      </c>
      <c r="AH86" s="5">
        <v>1</v>
      </c>
      <c r="AI86" s="5" t="s">
        <v>63</v>
      </c>
      <c r="AJ86" s="5">
        <v>5</v>
      </c>
      <c r="AK86" s="5">
        <v>6</v>
      </c>
      <c r="AL86" s="5">
        <v>4</v>
      </c>
    </row>
    <row r="87" spans="1:38" x14ac:dyDescent="0.25">
      <c r="A87">
        <v>95</v>
      </c>
      <c r="B87">
        <v>6</v>
      </c>
      <c r="C87">
        <v>19</v>
      </c>
      <c r="D87">
        <v>3</v>
      </c>
      <c r="E87" t="s">
        <v>22</v>
      </c>
      <c r="F87">
        <v>2</v>
      </c>
      <c r="G87">
        <v>1</v>
      </c>
      <c r="H87">
        <v>1</v>
      </c>
      <c r="I87">
        <v>1</v>
      </c>
      <c r="J87" s="2">
        <v>11</v>
      </c>
      <c r="K87" s="2">
        <v>13</v>
      </c>
      <c r="L87" s="2">
        <v>10</v>
      </c>
      <c r="M87" s="5">
        <v>2</v>
      </c>
      <c r="N87" s="5">
        <v>4</v>
      </c>
      <c r="O87" s="5">
        <v>1</v>
      </c>
      <c r="P87" s="5">
        <v>1</v>
      </c>
      <c r="Q87" s="5">
        <v>3</v>
      </c>
      <c r="R87" s="5">
        <v>4</v>
      </c>
      <c r="S87" s="5">
        <v>4</v>
      </c>
      <c r="T87" s="5">
        <v>8</v>
      </c>
      <c r="U87" s="5">
        <v>5</v>
      </c>
      <c r="V87" s="5">
        <v>8</v>
      </c>
      <c r="W87" s="5">
        <v>12</v>
      </c>
      <c r="X87" s="5">
        <v>19</v>
      </c>
      <c r="Y87" s="5">
        <v>3</v>
      </c>
      <c r="Z87" s="2">
        <v>2</v>
      </c>
      <c r="AA87" s="2">
        <v>3</v>
      </c>
      <c r="AB87" s="5">
        <v>4</v>
      </c>
      <c r="AC87" s="5">
        <v>2</v>
      </c>
      <c r="AD87" s="5">
        <v>3</v>
      </c>
      <c r="AE87" s="2">
        <v>1</v>
      </c>
      <c r="AF87" s="2">
        <v>1</v>
      </c>
      <c r="AG87" s="5">
        <v>2</v>
      </c>
      <c r="AH87" s="5">
        <v>1</v>
      </c>
      <c r="AI87" s="5" t="s">
        <v>64</v>
      </c>
      <c r="AJ87" s="5">
        <v>6</v>
      </c>
      <c r="AK87" s="5">
        <v>2</v>
      </c>
      <c r="AL87" s="5">
        <v>1</v>
      </c>
    </row>
    <row r="88" spans="1:38" x14ac:dyDescent="0.25">
      <c r="A88">
        <v>96</v>
      </c>
      <c r="B88">
        <v>6</v>
      </c>
      <c r="C88">
        <v>20</v>
      </c>
      <c r="D88">
        <v>5</v>
      </c>
      <c r="E88" t="s">
        <v>24</v>
      </c>
      <c r="F88">
        <v>1</v>
      </c>
      <c r="G88">
        <v>1</v>
      </c>
      <c r="H88">
        <v>1</v>
      </c>
      <c r="I88">
        <v>1</v>
      </c>
      <c r="J88" s="2">
        <v>13</v>
      </c>
      <c r="K88" s="2">
        <v>16</v>
      </c>
      <c r="L88" s="2">
        <v>10</v>
      </c>
      <c r="M88" s="5">
        <v>1</v>
      </c>
      <c r="N88" s="5">
        <v>2</v>
      </c>
      <c r="O88" s="5">
        <v>3</v>
      </c>
      <c r="P88" s="5">
        <v>3</v>
      </c>
      <c r="Q88" s="5">
        <v>1</v>
      </c>
      <c r="R88" s="5">
        <v>2</v>
      </c>
      <c r="S88" s="5">
        <v>1</v>
      </c>
      <c r="T88" s="5">
        <v>9</v>
      </c>
      <c r="U88" s="4" t="s">
        <v>64</v>
      </c>
      <c r="V88" s="5">
        <v>8</v>
      </c>
      <c r="W88" s="5">
        <v>12</v>
      </c>
      <c r="X88" s="5">
        <v>14</v>
      </c>
      <c r="Y88" s="5">
        <v>4</v>
      </c>
      <c r="Z88" s="2">
        <v>2</v>
      </c>
      <c r="AA88" s="2">
        <v>6</v>
      </c>
      <c r="AB88" s="5">
        <v>2</v>
      </c>
      <c r="AC88" s="5">
        <v>5</v>
      </c>
      <c r="AD88" s="5">
        <v>1</v>
      </c>
      <c r="AE88" s="2">
        <v>3</v>
      </c>
      <c r="AF88" s="2">
        <v>1</v>
      </c>
      <c r="AG88" s="5">
        <v>5</v>
      </c>
      <c r="AH88" s="5">
        <v>5</v>
      </c>
      <c r="AI88" s="5">
        <v>5</v>
      </c>
      <c r="AJ88" s="5">
        <v>6</v>
      </c>
      <c r="AK88" s="5">
        <v>2</v>
      </c>
      <c r="AL88" s="5">
        <v>5</v>
      </c>
    </row>
    <row r="89" spans="1:38" x14ac:dyDescent="0.25">
      <c r="A89">
        <v>97</v>
      </c>
      <c r="B89">
        <v>6</v>
      </c>
      <c r="C89">
        <v>21</v>
      </c>
      <c r="D89">
        <v>3</v>
      </c>
      <c r="E89" t="s">
        <v>58</v>
      </c>
      <c r="F89">
        <v>1</v>
      </c>
      <c r="G89">
        <v>1</v>
      </c>
      <c r="H89">
        <v>1</v>
      </c>
      <c r="I89">
        <v>2</v>
      </c>
      <c r="J89" s="2">
        <v>13</v>
      </c>
      <c r="K89" s="2">
        <v>15</v>
      </c>
      <c r="L89" s="2">
        <v>16</v>
      </c>
      <c r="M89" s="5">
        <v>1</v>
      </c>
      <c r="N89" s="5">
        <v>2</v>
      </c>
      <c r="O89" s="4" t="s">
        <v>64</v>
      </c>
      <c r="P89" s="5">
        <v>1</v>
      </c>
      <c r="Q89" s="5">
        <v>4</v>
      </c>
      <c r="R89" s="5">
        <v>3</v>
      </c>
      <c r="S89" s="5">
        <v>7</v>
      </c>
      <c r="T89" s="5">
        <v>1</v>
      </c>
      <c r="U89" s="5">
        <v>5</v>
      </c>
      <c r="V89" s="5">
        <v>12</v>
      </c>
      <c r="W89" s="5">
        <v>14</v>
      </c>
      <c r="X89" s="5">
        <v>20</v>
      </c>
      <c r="Y89" s="5">
        <v>3</v>
      </c>
      <c r="Z89" s="2">
        <v>2</v>
      </c>
      <c r="AA89" s="2">
        <v>2</v>
      </c>
      <c r="AB89" s="5">
        <v>1</v>
      </c>
      <c r="AC89" s="5">
        <v>2</v>
      </c>
      <c r="AD89" s="5">
        <v>4</v>
      </c>
      <c r="AE89" s="2">
        <v>2</v>
      </c>
      <c r="AF89" s="2">
        <v>1</v>
      </c>
      <c r="AG89" s="5">
        <v>1</v>
      </c>
      <c r="AH89" s="5">
        <v>2</v>
      </c>
      <c r="AI89" s="5" t="s">
        <v>64</v>
      </c>
      <c r="AJ89" s="5">
        <v>6</v>
      </c>
      <c r="AK89" s="5">
        <v>3</v>
      </c>
      <c r="AL89" s="5">
        <v>5</v>
      </c>
    </row>
    <row r="90" spans="1:38" x14ac:dyDescent="0.25">
      <c r="A90">
        <v>98</v>
      </c>
      <c r="B90">
        <v>6</v>
      </c>
      <c r="C90">
        <v>21</v>
      </c>
      <c r="D90">
        <v>5</v>
      </c>
      <c r="E90" t="s">
        <v>22</v>
      </c>
      <c r="F90">
        <v>2</v>
      </c>
      <c r="G90">
        <v>2</v>
      </c>
      <c r="H90">
        <v>1</v>
      </c>
      <c r="I90">
        <v>2</v>
      </c>
      <c r="J90" s="2">
        <v>16</v>
      </c>
      <c r="K90" s="2">
        <v>13</v>
      </c>
      <c r="L90" s="2">
        <v>12</v>
      </c>
      <c r="M90" s="5">
        <v>1</v>
      </c>
      <c r="N90" s="5">
        <v>2</v>
      </c>
      <c r="O90" s="5">
        <v>3</v>
      </c>
      <c r="P90" s="5">
        <v>3</v>
      </c>
      <c r="Q90" s="5">
        <v>2</v>
      </c>
      <c r="R90" s="5">
        <v>1</v>
      </c>
      <c r="S90" s="5">
        <v>6</v>
      </c>
      <c r="T90" s="5">
        <v>4</v>
      </c>
      <c r="U90" s="5" t="s">
        <v>64</v>
      </c>
      <c r="V90" s="5">
        <v>20</v>
      </c>
      <c r="W90" s="5">
        <v>19</v>
      </c>
      <c r="X90" s="5">
        <v>3</v>
      </c>
      <c r="Y90" s="5">
        <v>2</v>
      </c>
      <c r="Z90" s="2">
        <v>3</v>
      </c>
      <c r="AA90" s="2">
        <v>3</v>
      </c>
      <c r="AB90" s="5">
        <v>1</v>
      </c>
      <c r="AC90" s="5">
        <v>3</v>
      </c>
      <c r="AD90" s="5">
        <v>4</v>
      </c>
      <c r="AE90" s="2">
        <v>11</v>
      </c>
      <c r="AF90" s="2">
        <v>1</v>
      </c>
      <c r="AG90" s="5">
        <v>2</v>
      </c>
      <c r="AH90" s="4" t="s">
        <v>64</v>
      </c>
      <c r="AI90" s="5" t="s">
        <v>64</v>
      </c>
      <c r="AJ90" s="5">
        <v>5</v>
      </c>
      <c r="AK90" s="5">
        <v>4</v>
      </c>
      <c r="AL90" s="4" t="s">
        <v>64</v>
      </c>
    </row>
    <row r="91" spans="1:38" x14ac:dyDescent="0.25">
      <c r="A91">
        <v>99</v>
      </c>
      <c r="B91">
        <v>6</v>
      </c>
      <c r="C91">
        <v>21</v>
      </c>
      <c r="D91">
        <v>5</v>
      </c>
      <c r="E91" t="s">
        <v>23</v>
      </c>
      <c r="F91">
        <v>2</v>
      </c>
      <c r="G91">
        <v>1</v>
      </c>
      <c r="H91">
        <v>1</v>
      </c>
      <c r="I91">
        <v>10</v>
      </c>
      <c r="J91" s="2">
        <v>15</v>
      </c>
      <c r="K91" s="2">
        <v>16</v>
      </c>
      <c r="L91" s="2">
        <v>17</v>
      </c>
      <c r="M91" s="5">
        <v>4</v>
      </c>
      <c r="N91" s="5">
        <v>3</v>
      </c>
      <c r="O91" s="5">
        <v>2</v>
      </c>
      <c r="P91" s="5">
        <v>3</v>
      </c>
      <c r="Q91" s="5">
        <v>1</v>
      </c>
      <c r="R91" s="4" t="s">
        <v>64</v>
      </c>
      <c r="S91" s="5">
        <v>1</v>
      </c>
      <c r="T91" s="5">
        <v>8</v>
      </c>
      <c r="U91" s="4" t="s">
        <v>64</v>
      </c>
      <c r="V91" s="5">
        <v>9</v>
      </c>
      <c r="W91" s="5">
        <v>5</v>
      </c>
      <c r="X91" s="5">
        <v>17</v>
      </c>
      <c r="Y91" s="5">
        <v>4</v>
      </c>
      <c r="Z91" s="2">
        <v>4</v>
      </c>
      <c r="AA91" s="2">
        <v>4</v>
      </c>
      <c r="AB91" s="5">
        <v>5</v>
      </c>
      <c r="AC91" s="5">
        <v>1</v>
      </c>
      <c r="AD91" s="5">
        <v>2</v>
      </c>
      <c r="AE91" s="2">
        <v>2</v>
      </c>
      <c r="AF91" s="2">
        <v>1</v>
      </c>
      <c r="AG91" s="5">
        <v>2</v>
      </c>
      <c r="AH91" s="4" t="s">
        <v>64</v>
      </c>
      <c r="AI91" s="5" t="s">
        <v>64</v>
      </c>
      <c r="AJ91" s="5">
        <v>2</v>
      </c>
      <c r="AK91" s="5">
        <v>6</v>
      </c>
      <c r="AL91" s="5">
        <v>4</v>
      </c>
    </row>
    <row r="92" spans="1:38" x14ac:dyDescent="0.25">
      <c r="A92">
        <v>100</v>
      </c>
      <c r="B92">
        <v>6</v>
      </c>
      <c r="C92">
        <v>22</v>
      </c>
      <c r="D92">
        <v>9</v>
      </c>
      <c r="E92" t="s">
        <v>23</v>
      </c>
      <c r="F92">
        <v>2</v>
      </c>
      <c r="G92">
        <v>1</v>
      </c>
      <c r="H92">
        <v>1</v>
      </c>
      <c r="I92">
        <v>3</v>
      </c>
      <c r="J92" s="2">
        <v>13</v>
      </c>
      <c r="K92" s="2">
        <v>11</v>
      </c>
      <c r="L92" s="2">
        <v>15</v>
      </c>
      <c r="M92" s="5">
        <v>5</v>
      </c>
      <c r="N92" s="5">
        <v>2</v>
      </c>
      <c r="O92" s="4" t="s">
        <v>64</v>
      </c>
      <c r="P92" s="5">
        <v>4</v>
      </c>
      <c r="Q92" s="5">
        <v>1</v>
      </c>
      <c r="R92" s="4" t="s">
        <v>64</v>
      </c>
      <c r="S92" s="5">
        <v>4</v>
      </c>
      <c r="T92" s="5">
        <v>1</v>
      </c>
      <c r="U92" s="4" t="s">
        <v>64</v>
      </c>
      <c r="V92" s="5">
        <v>14</v>
      </c>
      <c r="W92" s="5">
        <v>12</v>
      </c>
      <c r="X92" s="5">
        <v>16</v>
      </c>
      <c r="Y92" s="5">
        <v>4</v>
      </c>
      <c r="Z92" s="2">
        <v>5</v>
      </c>
      <c r="AA92" s="2">
        <v>14</v>
      </c>
      <c r="AB92" s="5">
        <v>1</v>
      </c>
      <c r="AC92" s="5">
        <v>5</v>
      </c>
      <c r="AD92" s="5">
        <v>1</v>
      </c>
      <c r="AE92" s="2">
        <v>4</v>
      </c>
      <c r="AF92" s="2">
        <v>1</v>
      </c>
      <c r="AG92" s="5">
        <v>2</v>
      </c>
      <c r="AH92" s="5">
        <v>1</v>
      </c>
      <c r="AI92" s="5" t="s">
        <v>64</v>
      </c>
      <c r="AJ92" s="5">
        <v>3</v>
      </c>
      <c r="AK92" s="5">
        <v>4</v>
      </c>
      <c r="AL92" s="5">
        <v>5</v>
      </c>
    </row>
    <row r="93" spans="1:38" x14ac:dyDescent="0.25">
      <c r="A93">
        <v>101</v>
      </c>
      <c r="B93">
        <v>6</v>
      </c>
      <c r="C93">
        <v>20</v>
      </c>
      <c r="D93">
        <v>5</v>
      </c>
      <c r="E93" t="s">
        <v>24</v>
      </c>
      <c r="F93">
        <v>1</v>
      </c>
      <c r="G93">
        <v>1</v>
      </c>
      <c r="H93">
        <v>1</v>
      </c>
      <c r="I93">
        <v>1</v>
      </c>
      <c r="J93" s="2">
        <v>13</v>
      </c>
      <c r="K93" s="2">
        <v>11</v>
      </c>
      <c r="L93" s="2">
        <v>16</v>
      </c>
      <c r="M93" s="5">
        <v>2</v>
      </c>
      <c r="N93" s="5">
        <v>4</v>
      </c>
      <c r="O93" s="4">
        <v>3</v>
      </c>
      <c r="P93" s="5">
        <v>3</v>
      </c>
      <c r="Q93" s="5">
        <v>6</v>
      </c>
      <c r="R93" s="4" t="s">
        <v>63</v>
      </c>
      <c r="S93" s="5">
        <v>9</v>
      </c>
      <c r="T93" s="5">
        <v>1</v>
      </c>
      <c r="U93" s="5">
        <v>6</v>
      </c>
      <c r="V93" s="5">
        <v>14</v>
      </c>
      <c r="W93" s="5">
        <v>12</v>
      </c>
      <c r="X93" s="5">
        <v>20</v>
      </c>
      <c r="Y93" s="5">
        <v>4</v>
      </c>
      <c r="Z93" s="2">
        <v>3</v>
      </c>
      <c r="AA93" s="2">
        <v>3</v>
      </c>
      <c r="AB93" s="5">
        <v>5</v>
      </c>
      <c r="AC93" s="5">
        <v>4</v>
      </c>
      <c r="AD93" s="5">
        <v>2</v>
      </c>
      <c r="AE93" s="2">
        <v>2</v>
      </c>
      <c r="AF93" s="2">
        <v>1</v>
      </c>
      <c r="AG93" s="5">
        <v>1</v>
      </c>
      <c r="AH93" s="5">
        <v>2</v>
      </c>
      <c r="AI93" s="4" t="s">
        <v>61</v>
      </c>
      <c r="AJ93" s="5">
        <v>5</v>
      </c>
      <c r="AK93" s="5">
        <v>4</v>
      </c>
      <c r="AL93" s="5">
        <v>3</v>
      </c>
    </row>
    <row r="94" spans="1:38" x14ac:dyDescent="0.25">
      <c r="A94">
        <v>102</v>
      </c>
      <c r="B94">
        <v>6</v>
      </c>
      <c r="C94">
        <v>19</v>
      </c>
      <c r="D94">
        <v>3</v>
      </c>
      <c r="E94" t="s">
        <v>24</v>
      </c>
      <c r="F94">
        <v>2</v>
      </c>
      <c r="G94">
        <v>1</v>
      </c>
      <c r="H94">
        <v>2</v>
      </c>
      <c r="I94">
        <v>1</v>
      </c>
      <c r="J94" s="2">
        <v>2</v>
      </c>
      <c r="K94" s="2">
        <v>3</v>
      </c>
      <c r="L94" s="2">
        <v>13</v>
      </c>
      <c r="M94" s="5">
        <v>1</v>
      </c>
      <c r="N94" s="5">
        <v>3</v>
      </c>
      <c r="O94" s="5">
        <v>4</v>
      </c>
      <c r="P94" s="5">
        <v>1</v>
      </c>
      <c r="Q94" s="5">
        <v>4</v>
      </c>
      <c r="R94" s="5">
        <v>2</v>
      </c>
      <c r="S94" s="5">
        <v>4</v>
      </c>
      <c r="T94" s="5">
        <v>1</v>
      </c>
      <c r="U94" s="5" t="s">
        <v>64</v>
      </c>
      <c r="V94" s="4">
        <v>2</v>
      </c>
      <c r="W94" s="4">
        <v>3</v>
      </c>
      <c r="X94" s="4">
        <v>14</v>
      </c>
      <c r="Y94" s="5">
        <v>4</v>
      </c>
      <c r="Z94" s="2">
        <v>3</v>
      </c>
      <c r="AA94" s="2">
        <v>3</v>
      </c>
      <c r="AB94" s="5">
        <v>2</v>
      </c>
      <c r="AC94" s="5">
        <v>1</v>
      </c>
      <c r="AD94" s="5">
        <v>4</v>
      </c>
      <c r="AE94" s="2">
        <v>1</v>
      </c>
      <c r="AF94" s="2">
        <v>1</v>
      </c>
      <c r="AG94" s="5">
        <v>1</v>
      </c>
      <c r="AH94" s="5">
        <v>2</v>
      </c>
      <c r="AI94" s="5" t="s">
        <v>64</v>
      </c>
      <c r="AJ94" s="5">
        <v>3</v>
      </c>
      <c r="AK94" s="5">
        <v>5</v>
      </c>
      <c r="AL94" s="5">
        <v>2</v>
      </c>
    </row>
    <row r="95" spans="1:38" x14ac:dyDescent="0.25">
      <c r="A95">
        <v>103</v>
      </c>
      <c r="B95">
        <v>6</v>
      </c>
      <c r="C95">
        <v>20</v>
      </c>
      <c r="D95">
        <v>5</v>
      </c>
      <c r="E95" t="s">
        <v>48</v>
      </c>
      <c r="F95">
        <v>1</v>
      </c>
      <c r="G95">
        <v>1</v>
      </c>
      <c r="H95">
        <v>1</v>
      </c>
      <c r="I95">
        <v>11</v>
      </c>
      <c r="J95" s="2">
        <v>16</v>
      </c>
      <c r="K95" s="2">
        <v>11</v>
      </c>
      <c r="L95" s="2">
        <v>13</v>
      </c>
      <c r="M95" s="5">
        <v>1</v>
      </c>
      <c r="N95" s="5">
        <v>3</v>
      </c>
      <c r="O95" s="5">
        <v>2</v>
      </c>
      <c r="P95" s="5">
        <v>6</v>
      </c>
      <c r="Q95" s="5">
        <v>5</v>
      </c>
      <c r="R95" s="5" t="s">
        <v>64</v>
      </c>
      <c r="S95" s="5">
        <v>6</v>
      </c>
      <c r="T95" s="5">
        <v>10</v>
      </c>
      <c r="U95" s="5">
        <v>5</v>
      </c>
      <c r="V95" s="5">
        <v>14</v>
      </c>
      <c r="W95" s="5">
        <v>17</v>
      </c>
      <c r="X95" s="5">
        <v>12</v>
      </c>
      <c r="Y95" s="4" t="s">
        <v>59</v>
      </c>
      <c r="Z95" s="2">
        <v>5</v>
      </c>
      <c r="AA95" s="2">
        <v>3</v>
      </c>
      <c r="AB95" s="5">
        <v>1</v>
      </c>
      <c r="AC95" s="5">
        <v>2</v>
      </c>
      <c r="AD95" s="5">
        <v>5</v>
      </c>
      <c r="AE95" s="2">
        <v>2</v>
      </c>
      <c r="AF95" s="2">
        <v>1</v>
      </c>
      <c r="AG95" s="5">
        <v>2</v>
      </c>
      <c r="AH95" s="5">
        <v>3</v>
      </c>
      <c r="AI95" s="5" t="s">
        <v>64</v>
      </c>
      <c r="AJ95" s="5">
        <v>2</v>
      </c>
      <c r="AK95" s="5">
        <v>3</v>
      </c>
      <c r="AL95" s="5">
        <v>6</v>
      </c>
    </row>
    <row r="96" spans="1:38" x14ac:dyDescent="0.25">
      <c r="A96">
        <v>104</v>
      </c>
      <c r="B96">
        <v>6</v>
      </c>
      <c r="C96">
        <v>20</v>
      </c>
      <c r="D96">
        <v>1</v>
      </c>
      <c r="E96" t="s">
        <v>22</v>
      </c>
      <c r="F96">
        <v>2</v>
      </c>
      <c r="G96">
        <v>1</v>
      </c>
      <c r="H96">
        <v>1</v>
      </c>
      <c r="I96">
        <v>1</v>
      </c>
      <c r="J96" s="2">
        <v>13</v>
      </c>
      <c r="K96" s="2">
        <v>6</v>
      </c>
      <c r="L96" s="2">
        <v>3</v>
      </c>
      <c r="M96" s="5">
        <v>1</v>
      </c>
      <c r="N96" s="5">
        <v>3</v>
      </c>
      <c r="O96" s="4" t="s">
        <v>64</v>
      </c>
      <c r="P96" s="5">
        <v>2</v>
      </c>
      <c r="Q96" s="5">
        <v>6</v>
      </c>
      <c r="R96" s="5">
        <v>5</v>
      </c>
      <c r="S96" s="5">
        <v>9</v>
      </c>
      <c r="T96" s="5">
        <v>7</v>
      </c>
      <c r="U96" s="5" t="s">
        <v>64</v>
      </c>
      <c r="V96" s="5">
        <v>14</v>
      </c>
      <c r="W96" s="5">
        <v>3</v>
      </c>
      <c r="X96" s="5">
        <v>2</v>
      </c>
      <c r="Y96" s="5">
        <v>4</v>
      </c>
      <c r="Z96" s="2">
        <v>3</v>
      </c>
      <c r="AA96" s="2">
        <v>1</v>
      </c>
      <c r="AB96" s="5">
        <v>1</v>
      </c>
      <c r="AC96" s="5">
        <v>2</v>
      </c>
      <c r="AD96" s="5">
        <v>4</v>
      </c>
      <c r="AE96" s="2">
        <v>6</v>
      </c>
      <c r="AF96" s="2">
        <v>1</v>
      </c>
      <c r="AG96" s="5">
        <v>1</v>
      </c>
      <c r="AH96" s="5">
        <v>3</v>
      </c>
      <c r="AI96" s="5" t="s">
        <v>64</v>
      </c>
      <c r="AJ96" s="5">
        <v>2</v>
      </c>
      <c r="AK96" s="4" t="s">
        <v>64</v>
      </c>
      <c r="AL96" s="4" t="s">
        <v>64</v>
      </c>
    </row>
    <row r="97" spans="1:38" x14ac:dyDescent="0.25">
      <c r="A97">
        <v>105</v>
      </c>
      <c r="B97">
        <v>6</v>
      </c>
      <c r="C97">
        <v>20</v>
      </c>
      <c r="D97">
        <v>5</v>
      </c>
      <c r="E97" t="s">
        <v>24</v>
      </c>
      <c r="F97">
        <v>2</v>
      </c>
      <c r="G97">
        <v>2</v>
      </c>
      <c r="H97">
        <v>1</v>
      </c>
      <c r="I97">
        <v>1</v>
      </c>
      <c r="J97" s="2">
        <v>13</v>
      </c>
      <c r="K97" s="2">
        <v>16</v>
      </c>
      <c r="L97" s="2">
        <v>2</v>
      </c>
      <c r="M97" s="5">
        <v>4</v>
      </c>
      <c r="N97" s="5">
        <v>1</v>
      </c>
      <c r="O97" s="4" t="s">
        <v>64</v>
      </c>
      <c r="P97" s="5">
        <v>2</v>
      </c>
      <c r="Q97" s="5">
        <v>9</v>
      </c>
      <c r="R97" s="5" t="s">
        <v>64</v>
      </c>
      <c r="S97" s="5">
        <v>8</v>
      </c>
      <c r="T97" s="5">
        <v>7</v>
      </c>
      <c r="U97" s="5">
        <v>2</v>
      </c>
      <c r="V97" s="5">
        <v>14</v>
      </c>
      <c r="W97" s="5">
        <v>17</v>
      </c>
      <c r="X97" s="5">
        <v>19</v>
      </c>
      <c r="Y97" s="5">
        <v>10</v>
      </c>
      <c r="Z97" s="2">
        <v>3</v>
      </c>
      <c r="AA97" s="2">
        <v>3</v>
      </c>
      <c r="AB97" s="5">
        <v>1</v>
      </c>
      <c r="AC97" s="5">
        <v>2</v>
      </c>
      <c r="AD97" s="5">
        <v>4</v>
      </c>
      <c r="AE97" s="2">
        <v>1</v>
      </c>
      <c r="AF97" s="2">
        <v>3</v>
      </c>
      <c r="AG97" s="5">
        <v>5</v>
      </c>
      <c r="AH97" s="5">
        <v>5</v>
      </c>
      <c r="AI97" s="5">
        <v>5</v>
      </c>
      <c r="AJ97" s="5">
        <v>4</v>
      </c>
      <c r="AK97" s="4">
        <v>6</v>
      </c>
      <c r="AL97" s="4">
        <v>3</v>
      </c>
    </row>
    <row r="98" spans="1:38" x14ac:dyDescent="0.25">
      <c r="A98">
        <v>106</v>
      </c>
      <c r="B98">
        <v>6</v>
      </c>
      <c r="C98">
        <v>18</v>
      </c>
      <c r="D98">
        <v>1</v>
      </c>
      <c r="E98" t="s">
        <v>24</v>
      </c>
      <c r="F98">
        <v>1</v>
      </c>
      <c r="G98">
        <v>1</v>
      </c>
      <c r="H98">
        <v>1</v>
      </c>
      <c r="I98">
        <v>11</v>
      </c>
      <c r="J98" s="2">
        <v>13</v>
      </c>
      <c r="K98" s="2">
        <v>11</v>
      </c>
      <c r="L98" s="2">
        <v>16</v>
      </c>
      <c r="M98" s="5">
        <v>2</v>
      </c>
      <c r="N98" s="5">
        <v>3</v>
      </c>
      <c r="O98" s="5" t="s">
        <v>64</v>
      </c>
      <c r="P98" s="5">
        <v>1</v>
      </c>
      <c r="Q98" s="5">
        <v>4</v>
      </c>
      <c r="R98" s="5" t="s">
        <v>64</v>
      </c>
      <c r="S98" s="5">
        <v>1</v>
      </c>
      <c r="T98" s="5">
        <v>4</v>
      </c>
      <c r="U98" s="4" t="s">
        <v>64</v>
      </c>
      <c r="V98" s="5">
        <v>17</v>
      </c>
      <c r="W98" s="5">
        <v>16</v>
      </c>
      <c r="X98" s="5">
        <v>12</v>
      </c>
      <c r="Y98" s="4" t="s">
        <v>53</v>
      </c>
      <c r="Z98" s="2">
        <v>3</v>
      </c>
      <c r="AA98" s="2">
        <v>3</v>
      </c>
      <c r="AB98" s="5">
        <v>2</v>
      </c>
      <c r="AC98" s="5">
        <v>5</v>
      </c>
      <c r="AD98" s="5">
        <v>3</v>
      </c>
      <c r="AE98" s="2">
        <v>4</v>
      </c>
      <c r="AF98" s="2">
        <v>1</v>
      </c>
      <c r="AG98" s="5">
        <v>1</v>
      </c>
      <c r="AH98" s="5">
        <v>2</v>
      </c>
      <c r="AI98" s="5" t="s">
        <v>64</v>
      </c>
      <c r="AJ98" s="5">
        <v>3</v>
      </c>
      <c r="AK98" s="5">
        <v>6</v>
      </c>
      <c r="AL98" s="5">
        <v>5</v>
      </c>
    </row>
    <row r="99" spans="1:38" x14ac:dyDescent="0.25">
      <c r="A99">
        <v>107</v>
      </c>
      <c r="B99">
        <v>6</v>
      </c>
      <c r="C99">
        <v>18</v>
      </c>
      <c r="D99">
        <v>1</v>
      </c>
      <c r="E99" t="s">
        <v>22</v>
      </c>
      <c r="F99">
        <v>2</v>
      </c>
      <c r="G99">
        <v>1</v>
      </c>
      <c r="H99">
        <v>2</v>
      </c>
      <c r="I99">
        <v>9</v>
      </c>
      <c r="J99" s="2">
        <v>16</v>
      </c>
      <c r="K99" s="2">
        <v>17</v>
      </c>
      <c r="L99" s="2">
        <v>3</v>
      </c>
      <c r="M99" s="5">
        <v>4</v>
      </c>
      <c r="N99" s="5">
        <v>2</v>
      </c>
      <c r="O99" s="5">
        <v>1</v>
      </c>
      <c r="P99" s="5">
        <v>1</v>
      </c>
      <c r="Q99" s="5">
        <v>5</v>
      </c>
      <c r="R99" s="5">
        <v>6</v>
      </c>
      <c r="S99" s="5">
        <v>12</v>
      </c>
      <c r="T99" s="5">
        <v>12</v>
      </c>
      <c r="U99" s="5">
        <v>12</v>
      </c>
      <c r="V99" s="5">
        <v>14</v>
      </c>
      <c r="W99" s="5">
        <v>17</v>
      </c>
      <c r="X99" s="5">
        <v>18</v>
      </c>
      <c r="Y99" s="5">
        <v>1</v>
      </c>
      <c r="Z99" s="2">
        <v>3</v>
      </c>
      <c r="AA99" s="2">
        <v>4</v>
      </c>
      <c r="AB99" s="5">
        <v>7</v>
      </c>
      <c r="AC99" s="5">
        <v>7</v>
      </c>
      <c r="AD99" s="5">
        <v>7</v>
      </c>
      <c r="AE99" s="2">
        <v>3</v>
      </c>
      <c r="AF99" s="2">
        <v>1</v>
      </c>
      <c r="AG99" s="5">
        <v>5</v>
      </c>
      <c r="AH99" s="5">
        <v>5</v>
      </c>
      <c r="AI99" s="4">
        <v>5</v>
      </c>
      <c r="AJ99" s="5">
        <v>1</v>
      </c>
      <c r="AK99" s="5">
        <v>1</v>
      </c>
      <c r="AL99" s="5">
        <v>1</v>
      </c>
    </row>
    <row r="100" spans="1:38" x14ac:dyDescent="0.25">
      <c r="A100">
        <v>108</v>
      </c>
      <c r="B100">
        <v>6</v>
      </c>
      <c r="C100">
        <v>19</v>
      </c>
      <c r="D100">
        <v>3</v>
      </c>
      <c r="E100" t="s">
        <v>22</v>
      </c>
      <c r="F100">
        <v>2</v>
      </c>
      <c r="G100">
        <v>2</v>
      </c>
      <c r="H100">
        <v>2</v>
      </c>
      <c r="I100">
        <v>5</v>
      </c>
      <c r="J100" s="2">
        <v>3</v>
      </c>
      <c r="K100" s="2">
        <v>13</v>
      </c>
      <c r="L100" s="2">
        <v>6</v>
      </c>
      <c r="M100" s="5">
        <v>3</v>
      </c>
      <c r="N100" s="4" t="s">
        <v>64</v>
      </c>
      <c r="O100" s="5" t="s">
        <v>64</v>
      </c>
      <c r="P100" s="5">
        <v>2</v>
      </c>
      <c r="Q100" s="5">
        <v>3</v>
      </c>
      <c r="R100" s="5">
        <v>6</v>
      </c>
      <c r="S100" s="5">
        <v>8</v>
      </c>
      <c r="T100" s="5">
        <v>4</v>
      </c>
      <c r="U100" s="5">
        <v>1</v>
      </c>
      <c r="V100" s="5">
        <v>3</v>
      </c>
      <c r="W100" s="5">
        <v>12</v>
      </c>
      <c r="X100" s="5">
        <v>19</v>
      </c>
      <c r="Y100" s="5">
        <v>4</v>
      </c>
      <c r="Z100" s="2">
        <v>2</v>
      </c>
      <c r="AA100" s="2">
        <v>1</v>
      </c>
      <c r="AB100" s="5">
        <v>1</v>
      </c>
      <c r="AC100" s="5">
        <v>3</v>
      </c>
      <c r="AD100" s="5">
        <v>5</v>
      </c>
      <c r="AE100" s="2">
        <v>1</v>
      </c>
      <c r="AF100" s="2">
        <v>1</v>
      </c>
      <c r="AG100" s="5">
        <v>1</v>
      </c>
      <c r="AH100" s="5">
        <v>2</v>
      </c>
      <c r="AI100" s="4" t="s">
        <v>64</v>
      </c>
      <c r="AJ100" s="5">
        <v>6</v>
      </c>
      <c r="AK100" s="5">
        <v>2</v>
      </c>
      <c r="AL100" s="5">
        <v>5</v>
      </c>
    </row>
    <row r="101" spans="1:38" x14ac:dyDescent="0.25">
      <c r="A101">
        <v>109</v>
      </c>
      <c r="B101">
        <v>6</v>
      </c>
      <c r="C101">
        <v>22</v>
      </c>
      <c r="D101">
        <v>7</v>
      </c>
      <c r="E101" t="s">
        <v>22</v>
      </c>
      <c r="F101">
        <v>1</v>
      </c>
      <c r="G101">
        <v>1</v>
      </c>
      <c r="H101">
        <v>1</v>
      </c>
      <c r="I101">
        <v>1</v>
      </c>
      <c r="J101" s="2">
        <v>15</v>
      </c>
      <c r="K101" s="2">
        <v>11</v>
      </c>
      <c r="L101" s="2">
        <v>9</v>
      </c>
      <c r="M101" s="5">
        <v>2</v>
      </c>
      <c r="N101" s="5">
        <v>4</v>
      </c>
      <c r="O101" s="5" t="s">
        <v>64</v>
      </c>
      <c r="P101" s="5">
        <v>4</v>
      </c>
      <c r="Q101" s="5">
        <v>5</v>
      </c>
      <c r="R101" s="5" t="s">
        <v>64</v>
      </c>
      <c r="S101" s="5">
        <v>10</v>
      </c>
      <c r="T101" s="5">
        <v>9</v>
      </c>
      <c r="U101" s="4" t="s">
        <v>64</v>
      </c>
      <c r="V101" s="5">
        <v>5</v>
      </c>
      <c r="W101" s="5">
        <v>13</v>
      </c>
      <c r="X101" s="5">
        <v>10</v>
      </c>
      <c r="Y101" s="5">
        <v>1</v>
      </c>
      <c r="Z101" s="2">
        <v>2</v>
      </c>
      <c r="AA101" s="2">
        <v>14</v>
      </c>
      <c r="AB101" s="5">
        <v>5</v>
      </c>
      <c r="AC101" s="5">
        <v>4</v>
      </c>
      <c r="AD101" s="4" t="s">
        <v>64</v>
      </c>
      <c r="AE101" s="2">
        <v>5</v>
      </c>
      <c r="AF101" s="2">
        <v>1</v>
      </c>
      <c r="AG101" s="5">
        <v>5</v>
      </c>
      <c r="AH101" s="5">
        <v>5</v>
      </c>
      <c r="AI101" s="5">
        <v>5</v>
      </c>
      <c r="AJ101" s="5">
        <v>1</v>
      </c>
      <c r="AK101" s="5">
        <v>1</v>
      </c>
      <c r="AL101" s="5">
        <v>1</v>
      </c>
    </row>
    <row r="102" spans="1:38" x14ac:dyDescent="0.25">
      <c r="A102">
        <v>110</v>
      </c>
      <c r="B102">
        <v>6</v>
      </c>
      <c r="C102">
        <v>28</v>
      </c>
      <c r="D102">
        <v>3</v>
      </c>
      <c r="E102" t="s">
        <v>23</v>
      </c>
      <c r="F102">
        <v>2</v>
      </c>
      <c r="G102">
        <v>1</v>
      </c>
      <c r="H102">
        <v>1</v>
      </c>
      <c r="I102">
        <v>3</v>
      </c>
      <c r="J102" s="2">
        <v>13</v>
      </c>
      <c r="K102" s="2">
        <v>16</v>
      </c>
      <c r="L102" s="2">
        <v>3</v>
      </c>
      <c r="M102" s="5">
        <v>1</v>
      </c>
      <c r="N102" s="5">
        <v>5</v>
      </c>
      <c r="O102" s="5" t="s">
        <v>64</v>
      </c>
      <c r="P102" s="5">
        <v>9</v>
      </c>
      <c r="Q102" s="5">
        <v>4</v>
      </c>
      <c r="R102" s="5">
        <v>1</v>
      </c>
      <c r="S102" s="5">
        <v>1</v>
      </c>
      <c r="T102" s="5">
        <v>7</v>
      </c>
      <c r="U102" s="4" t="s">
        <v>64</v>
      </c>
      <c r="V102" s="5">
        <v>14</v>
      </c>
      <c r="W102" s="5">
        <v>20</v>
      </c>
      <c r="X102" s="5">
        <v>12</v>
      </c>
      <c r="Y102" s="5">
        <v>1</v>
      </c>
      <c r="Z102" s="2">
        <v>3</v>
      </c>
      <c r="AA102" s="2">
        <v>6</v>
      </c>
      <c r="AB102" s="5">
        <v>5</v>
      </c>
      <c r="AC102" s="5">
        <v>2</v>
      </c>
      <c r="AD102" s="5">
        <v>4</v>
      </c>
      <c r="AE102" s="2">
        <v>1</v>
      </c>
      <c r="AF102" s="2">
        <v>1</v>
      </c>
      <c r="AG102" s="5">
        <v>1</v>
      </c>
      <c r="AH102" s="5">
        <v>2</v>
      </c>
      <c r="AI102" s="4" t="s">
        <v>64</v>
      </c>
      <c r="AJ102" s="5">
        <v>5</v>
      </c>
      <c r="AK102" s="4" t="s">
        <v>64</v>
      </c>
      <c r="AL102" s="4" t="s">
        <v>64</v>
      </c>
    </row>
    <row r="103" spans="1:38" x14ac:dyDescent="0.25">
      <c r="A103">
        <v>112</v>
      </c>
      <c r="B103">
        <v>6</v>
      </c>
      <c r="C103">
        <v>19</v>
      </c>
      <c r="D103">
        <v>3</v>
      </c>
      <c r="E103" t="s">
        <v>22</v>
      </c>
      <c r="F103">
        <v>2</v>
      </c>
      <c r="G103">
        <v>1</v>
      </c>
      <c r="H103">
        <v>1</v>
      </c>
      <c r="I103">
        <v>1</v>
      </c>
      <c r="J103" s="2">
        <v>13</v>
      </c>
      <c r="K103" s="2">
        <v>16</v>
      </c>
      <c r="L103" s="2">
        <v>6</v>
      </c>
      <c r="M103" s="5">
        <v>1</v>
      </c>
      <c r="N103" s="5">
        <v>2</v>
      </c>
      <c r="O103" s="5">
        <v>3</v>
      </c>
      <c r="P103" s="5">
        <v>2</v>
      </c>
      <c r="Q103" s="5">
        <v>4</v>
      </c>
      <c r="R103" s="5">
        <v>6</v>
      </c>
      <c r="S103" s="5">
        <v>2</v>
      </c>
      <c r="T103" s="5">
        <v>9</v>
      </c>
      <c r="U103" s="5">
        <v>10</v>
      </c>
      <c r="V103" s="5">
        <v>19</v>
      </c>
      <c r="W103" s="5">
        <v>17</v>
      </c>
      <c r="X103" s="5">
        <v>20</v>
      </c>
      <c r="Y103" s="5">
        <v>2</v>
      </c>
      <c r="Z103" s="2">
        <v>3</v>
      </c>
      <c r="AA103" s="2">
        <v>5</v>
      </c>
      <c r="AB103" s="5">
        <v>1</v>
      </c>
      <c r="AC103" s="5">
        <v>5</v>
      </c>
      <c r="AD103" s="5">
        <v>2</v>
      </c>
      <c r="AE103" s="2">
        <v>1</v>
      </c>
      <c r="AF103" s="2">
        <v>1</v>
      </c>
      <c r="AG103" s="5">
        <v>1</v>
      </c>
      <c r="AH103" s="5">
        <v>2</v>
      </c>
      <c r="AI103" s="4" t="s">
        <v>64</v>
      </c>
      <c r="AJ103" s="5">
        <v>4</v>
      </c>
      <c r="AK103" s="5">
        <v>6</v>
      </c>
      <c r="AL103" s="5">
        <v>3</v>
      </c>
    </row>
    <row r="104" spans="1:38" x14ac:dyDescent="0.25">
      <c r="A104">
        <v>113</v>
      </c>
      <c r="B104">
        <v>6</v>
      </c>
      <c r="C104">
        <v>18</v>
      </c>
      <c r="D104">
        <v>1</v>
      </c>
      <c r="E104" t="s">
        <v>24</v>
      </c>
      <c r="F104">
        <v>1</v>
      </c>
      <c r="G104">
        <v>1</v>
      </c>
      <c r="H104">
        <v>1</v>
      </c>
      <c r="I104">
        <v>1</v>
      </c>
      <c r="J104" s="2">
        <v>13</v>
      </c>
      <c r="K104" s="2">
        <v>11</v>
      </c>
      <c r="L104" s="2">
        <v>16</v>
      </c>
      <c r="M104" s="5">
        <v>3</v>
      </c>
      <c r="N104" s="4" t="s">
        <v>64</v>
      </c>
      <c r="O104" s="5" t="s">
        <v>64</v>
      </c>
      <c r="P104" s="5">
        <v>4</v>
      </c>
      <c r="Q104" s="4" t="s">
        <v>64</v>
      </c>
      <c r="R104" s="4" t="s">
        <v>64</v>
      </c>
      <c r="S104" s="5">
        <v>10</v>
      </c>
      <c r="T104" s="4" t="s">
        <v>64</v>
      </c>
      <c r="U104" s="4" t="s">
        <v>64</v>
      </c>
      <c r="V104" s="5">
        <v>14</v>
      </c>
      <c r="W104" s="5">
        <v>12</v>
      </c>
      <c r="X104" s="5">
        <v>17</v>
      </c>
      <c r="Y104" s="5">
        <v>2</v>
      </c>
      <c r="Z104" s="2">
        <v>2</v>
      </c>
      <c r="AA104" s="2">
        <v>5</v>
      </c>
      <c r="AB104" s="5">
        <v>2</v>
      </c>
      <c r="AC104" s="5">
        <v>4</v>
      </c>
      <c r="AD104" s="4" t="s">
        <v>64</v>
      </c>
      <c r="AE104" s="2">
        <v>4</v>
      </c>
      <c r="AF104" s="2">
        <v>1</v>
      </c>
      <c r="AG104" s="5">
        <v>4</v>
      </c>
      <c r="AH104" s="5">
        <v>2</v>
      </c>
      <c r="AI104" s="4" t="s">
        <v>64</v>
      </c>
      <c r="AJ104" s="5">
        <v>2</v>
      </c>
      <c r="AK104" s="5">
        <v>4</v>
      </c>
      <c r="AL104" s="4" t="s">
        <v>64</v>
      </c>
    </row>
    <row r="105" spans="1:38" x14ac:dyDescent="0.25">
      <c r="A105">
        <v>114</v>
      </c>
      <c r="B105">
        <v>6</v>
      </c>
      <c r="C105">
        <v>18</v>
      </c>
      <c r="D105">
        <v>1</v>
      </c>
      <c r="E105" t="s">
        <v>24</v>
      </c>
      <c r="F105">
        <v>1</v>
      </c>
      <c r="G105">
        <v>1</v>
      </c>
      <c r="H105">
        <v>1</v>
      </c>
      <c r="I105">
        <v>1</v>
      </c>
      <c r="J105" s="2">
        <v>13</v>
      </c>
      <c r="K105" s="2">
        <v>11</v>
      </c>
      <c r="L105" s="2">
        <v>10</v>
      </c>
      <c r="M105" s="5">
        <v>1</v>
      </c>
      <c r="N105" s="5">
        <v>4</v>
      </c>
      <c r="O105" s="5" t="s">
        <v>64</v>
      </c>
      <c r="P105" s="5">
        <v>6</v>
      </c>
      <c r="Q105" s="5">
        <v>3</v>
      </c>
      <c r="R105" s="4" t="s">
        <v>64</v>
      </c>
      <c r="S105" s="5">
        <v>4</v>
      </c>
      <c r="T105" s="5">
        <v>9</v>
      </c>
      <c r="U105" s="5">
        <v>8</v>
      </c>
      <c r="V105" s="5">
        <v>14</v>
      </c>
      <c r="W105" s="5">
        <v>10</v>
      </c>
      <c r="X105" s="5">
        <v>12</v>
      </c>
      <c r="Y105" s="5">
        <v>3</v>
      </c>
      <c r="Z105" s="2">
        <v>2</v>
      </c>
      <c r="AA105" s="2">
        <v>3</v>
      </c>
      <c r="AB105" s="5">
        <v>4</v>
      </c>
      <c r="AC105" s="5">
        <v>2</v>
      </c>
      <c r="AD105" s="5">
        <v>5</v>
      </c>
      <c r="AE105" s="2">
        <v>4</v>
      </c>
      <c r="AF105" s="2">
        <v>1</v>
      </c>
      <c r="AG105" s="5">
        <v>4</v>
      </c>
      <c r="AH105" s="5">
        <v>1</v>
      </c>
      <c r="AI105" s="5">
        <v>2</v>
      </c>
      <c r="AJ105" s="5">
        <v>1</v>
      </c>
      <c r="AK105" s="5">
        <v>6</v>
      </c>
      <c r="AL105" s="4" t="s">
        <v>64</v>
      </c>
    </row>
    <row r="106" spans="1:38" x14ac:dyDescent="0.25">
      <c r="J106" s="2"/>
      <c r="K106" s="2"/>
      <c r="L106" s="2"/>
      <c r="V106" s="2"/>
      <c r="AI106" s="2" t="s">
        <v>65</v>
      </c>
    </row>
    <row r="107" spans="1:38" x14ac:dyDescent="0.25">
      <c r="J107" s="2"/>
      <c r="K107" s="2"/>
      <c r="L107" s="2"/>
      <c r="V107" s="2"/>
    </row>
    <row r="108" spans="1:38" x14ac:dyDescent="0.25">
      <c r="J108" s="2"/>
      <c r="K108" s="2"/>
      <c r="L108" s="2"/>
    </row>
    <row r="109" spans="1:38" x14ac:dyDescent="0.25">
      <c r="J109" s="2"/>
      <c r="K109" s="2"/>
      <c r="L109" s="2"/>
    </row>
    <row r="110" spans="1:38" x14ac:dyDescent="0.25">
      <c r="J110" s="2"/>
      <c r="K110" s="2"/>
      <c r="L110" s="2"/>
    </row>
    <row r="111" spans="1:38" x14ac:dyDescent="0.25">
      <c r="J111" s="2"/>
      <c r="K111" s="2"/>
      <c r="L111" s="2"/>
    </row>
    <row r="112" spans="1:38" x14ac:dyDescent="0.25">
      <c r="J112" s="2"/>
      <c r="K112" s="2"/>
      <c r="L112" s="2"/>
    </row>
    <row r="113" spans="10:12" x14ac:dyDescent="0.25">
      <c r="J113" s="2"/>
      <c r="K113" s="2"/>
      <c r="L113" s="2"/>
    </row>
    <row r="114" spans="10:12" x14ac:dyDescent="0.25">
      <c r="J114" s="2"/>
      <c r="K114" s="2"/>
      <c r="L114" s="2"/>
    </row>
    <row r="115" spans="10:12" x14ac:dyDescent="0.25">
      <c r="J115" s="2"/>
      <c r="K115" s="2"/>
      <c r="L115" s="2"/>
    </row>
    <row r="116" spans="10:12" x14ac:dyDescent="0.25">
      <c r="J116" s="2"/>
      <c r="K116" s="2"/>
      <c r="L116" s="2"/>
    </row>
    <row r="117" spans="10:12" x14ac:dyDescent="0.25">
      <c r="J117" s="2"/>
      <c r="K117" s="2"/>
      <c r="L117" s="2"/>
    </row>
    <row r="118" spans="10:12" x14ac:dyDescent="0.25">
      <c r="J118" s="2"/>
      <c r="K118" s="2"/>
      <c r="L118" s="2"/>
    </row>
    <row r="119" spans="10:12" x14ac:dyDescent="0.25">
      <c r="J119" s="2"/>
      <c r="K119" s="2"/>
      <c r="L119" s="2"/>
    </row>
    <row r="120" spans="10:12" x14ac:dyDescent="0.25">
      <c r="J120" s="2"/>
      <c r="K120" s="2"/>
      <c r="L120" s="2"/>
    </row>
    <row r="121" spans="10:12" x14ac:dyDescent="0.25">
      <c r="J121" s="2"/>
      <c r="K121" s="2"/>
      <c r="L121" s="2"/>
    </row>
    <row r="122" spans="10:12" x14ac:dyDescent="0.25">
      <c r="J122" s="2"/>
      <c r="K122" s="2"/>
      <c r="L122" s="2"/>
    </row>
    <row r="123" spans="10:12" x14ac:dyDescent="0.25">
      <c r="J123" s="2"/>
      <c r="K123" s="2"/>
      <c r="L123" s="2"/>
    </row>
    <row r="124" spans="10:12" x14ac:dyDescent="0.25">
      <c r="J124" s="2"/>
      <c r="K124" s="2"/>
      <c r="L124" s="2"/>
    </row>
    <row r="125" spans="10:12" x14ac:dyDescent="0.25">
      <c r="J125" s="2"/>
      <c r="K125" s="2"/>
      <c r="L125" s="2"/>
    </row>
    <row r="126" spans="10:12" x14ac:dyDescent="0.25">
      <c r="J126" s="2"/>
      <c r="K126" s="2"/>
      <c r="L126" s="2"/>
    </row>
    <row r="127" spans="10:12" x14ac:dyDescent="0.25">
      <c r="J127" s="2"/>
      <c r="K127" s="2"/>
      <c r="L127" s="2"/>
    </row>
    <row r="128" spans="10:12" x14ac:dyDescent="0.25">
      <c r="J128" s="2"/>
      <c r="K128" s="2"/>
      <c r="L128" s="2"/>
    </row>
    <row r="129" spans="10:12" x14ac:dyDescent="0.25">
      <c r="J129" s="2"/>
      <c r="K129" s="2"/>
      <c r="L129" s="2"/>
    </row>
    <row r="130" spans="10:12" x14ac:dyDescent="0.25">
      <c r="J130" s="2"/>
      <c r="K130" s="2"/>
      <c r="L130" s="2"/>
    </row>
    <row r="131" spans="10:12" x14ac:dyDescent="0.25">
      <c r="J131" s="2"/>
      <c r="K131" s="2"/>
      <c r="L131" s="2"/>
    </row>
    <row r="132" spans="10:12" x14ac:dyDescent="0.25">
      <c r="J132" s="2"/>
      <c r="K132" s="2"/>
      <c r="L132" s="2"/>
    </row>
    <row r="133" spans="10:12" x14ac:dyDescent="0.25">
      <c r="J133" s="2"/>
      <c r="K133" s="2"/>
      <c r="L133" s="2"/>
    </row>
    <row r="134" spans="10:12" x14ac:dyDescent="0.25">
      <c r="J134" s="2"/>
      <c r="K134" s="2"/>
      <c r="L134" s="2"/>
    </row>
    <row r="135" spans="10:12" x14ac:dyDescent="0.25">
      <c r="J135" s="2"/>
      <c r="K135" s="2"/>
      <c r="L135" s="2"/>
    </row>
    <row r="136" spans="10:12" x14ac:dyDescent="0.25">
      <c r="J136" s="2"/>
      <c r="K136" s="2"/>
      <c r="L136" s="2"/>
    </row>
    <row r="137" spans="10:12" x14ac:dyDescent="0.25">
      <c r="J137" s="2"/>
      <c r="K137" s="2"/>
      <c r="L137" s="2"/>
    </row>
    <row r="138" spans="10:12" x14ac:dyDescent="0.25">
      <c r="J138" s="2"/>
      <c r="K138" s="2"/>
      <c r="L138" s="2"/>
    </row>
    <row r="139" spans="10:12" x14ac:dyDescent="0.25">
      <c r="J139" s="2"/>
      <c r="K139" s="2"/>
      <c r="L139" s="2"/>
    </row>
    <row r="140" spans="10:12" x14ac:dyDescent="0.25">
      <c r="J140" s="2"/>
      <c r="K140" s="2"/>
      <c r="L140" s="2"/>
    </row>
    <row r="141" spans="10:12" x14ac:dyDescent="0.25">
      <c r="J141" s="2"/>
      <c r="K141" s="2"/>
      <c r="L141" s="2"/>
    </row>
    <row r="142" spans="10:12" x14ac:dyDescent="0.25">
      <c r="J142" s="2"/>
      <c r="K142" s="2"/>
      <c r="L142" s="2"/>
    </row>
    <row r="143" spans="10:12" x14ac:dyDescent="0.25">
      <c r="J143" s="2"/>
      <c r="K143" s="2"/>
      <c r="L143" s="2"/>
    </row>
    <row r="144" spans="10:12" x14ac:dyDescent="0.25">
      <c r="J144" s="2"/>
      <c r="K144" s="2"/>
      <c r="L144" s="2"/>
    </row>
    <row r="145" spans="10:12" x14ac:dyDescent="0.25">
      <c r="J145" s="2"/>
      <c r="K145" s="2"/>
      <c r="L145" s="2"/>
    </row>
    <row r="146" spans="10:12" x14ac:dyDescent="0.25">
      <c r="J146" s="2"/>
      <c r="K146" s="2"/>
      <c r="L146" s="2"/>
    </row>
    <row r="147" spans="10:12" x14ac:dyDescent="0.25">
      <c r="J147" s="2"/>
      <c r="K147" s="2"/>
      <c r="L147" s="2"/>
    </row>
    <row r="148" spans="10:12" x14ac:dyDescent="0.25">
      <c r="J148" s="2"/>
      <c r="K148" s="2"/>
      <c r="L148" s="2"/>
    </row>
    <row r="149" spans="10:12" x14ac:dyDescent="0.25">
      <c r="J149" s="2"/>
      <c r="K149" s="2"/>
      <c r="L149" s="2"/>
    </row>
    <row r="150" spans="10:12" x14ac:dyDescent="0.25">
      <c r="J150" s="2"/>
      <c r="K150" s="2"/>
      <c r="L150" s="2"/>
    </row>
    <row r="151" spans="10:12" x14ac:dyDescent="0.25">
      <c r="J151" s="2"/>
      <c r="K151" s="2"/>
      <c r="L151" s="2"/>
    </row>
    <row r="152" spans="10:12" x14ac:dyDescent="0.25">
      <c r="J152" s="2"/>
      <c r="K152" s="2"/>
      <c r="L152" s="2"/>
    </row>
    <row r="153" spans="10:12" x14ac:dyDescent="0.25">
      <c r="J153" s="2"/>
      <c r="K153" s="2"/>
      <c r="L153" s="2"/>
    </row>
    <row r="154" spans="10:12" x14ac:dyDescent="0.25">
      <c r="J154" s="2"/>
      <c r="K154" s="2"/>
      <c r="L154" s="2"/>
    </row>
    <row r="155" spans="10:12" x14ac:dyDescent="0.25">
      <c r="J155" s="2"/>
      <c r="K155" s="2"/>
      <c r="L155" s="2"/>
    </row>
    <row r="156" spans="10:12" x14ac:dyDescent="0.25">
      <c r="J156" s="2"/>
      <c r="K156" s="2"/>
      <c r="L156" s="2"/>
    </row>
    <row r="157" spans="10:12" x14ac:dyDescent="0.25">
      <c r="J157" s="2"/>
      <c r="K157" s="2"/>
      <c r="L157" s="2"/>
    </row>
    <row r="158" spans="10:12" x14ac:dyDescent="0.25">
      <c r="J158" s="2"/>
      <c r="K158" s="2"/>
      <c r="L158" s="2"/>
    </row>
    <row r="159" spans="10:12" x14ac:dyDescent="0.25">
      <c r="J159" s="2"/>
      <c r="K159" s="2"/>
      <c r="L159" s="2"/>
    </row>
    <row r="160" spans="10:12" x14ac:dyDescent="0.25">
      <c r="J160" s="2"/>
      <c r="K160" s="2"/>
      <c r="L160" s="2"/>
    </row>
    <row r="161" spans="10:12" x14ac:dyDescent="0.25">
      <c r="J161" s="2"/>
      <c r="K161" s="2"/>
      <c r="L161" s="2"/>
    </row>
    <row r="162" spans="10:12" x14ac:dyDescent="0.25">
      <c r="J162" s="2"/>
      <c r="K162" s="2"/>
      <c r="L162" s="2"/>
    </row>
    <row r="163" spans="10:12" x14ac:dyDescent="0.25">
      <c r="J163" s="2"/>
      <c r="K163" s="2"/>
      <c r="L163" s="2"/>
    </row>
    <row r="164" spans="10:12" x14ac:dyDescent="0.25">
      <c r="J164" s="2"/>
      <c r="K164" s="2"/>
      <c r="L164" s="2"/>
    </row>
    <row r="165" spans="10:12" x14ac:dyDescent="0.25">
      <c r="J165" s="2"/>
      <c r="K165" s="2"/>
      <c r="L165" s="2"/>
    </row>
    <row r="166" spans="10:12" x14ac:dyDescent="0.25">
      <c r="J166" s="2"/>
      <c r="K166" s="2"/>
      <c r="L166" s="2"/>
    </row>
    <row r="167" spans="10:12" x14ac:dyDescent="0.25">
      <c r="J167" s="2"/>
      <c r="K167" s="2"/>
      <c r="L167" s="2"/>
    </row>
    <row r="168" spans="10:12" x14ac:dyDescent="0.25">
      <c r="J168" s="2"/>
      <c r="K168" s="2"/>
      <c r="L168" s="2"/>
    </row>
    <row r="169" spans="10:12" x14ac:dyDescent="0.25">
      <c r="J169" s="2"/>
      <c r="K169" s="2"/>
      <c r="L169" s="2"/>
    </row>
    <row r="170" spans="10:12" x14ac:dyDescent="0.25">
      <c r="J170" s="2"/>
      <c r="K170" s="2"/>
      <c r="L170" s="2"/>
    </row>
    <row r="171" spans="10:12" x14ac:dyDescent="0.25">
      <c r="J171" s="2"/>
      <c r="K171" s="2"/>
      <c r="L171" s="2"/>
    </row>
    <row r="172" spans="10:12" x14ac:dyDescent="0.25">
      <c r="J172" s="2"/>
      <c r="K172" s="2"/>
      <c r="L172" s="2"/>
    </row>
    <row r="173" spans="10:12" x14ac:dyDescent="0.25">
      <c r="J173" s="2"/>
      <c r="K173" s="2"/>
      <c r="L173" s="2"/>
    </row>
    <row r="174" spans="10:12" x14ac:dyDescent="0.25">
      <c r="J174" s="2"/>
      <c r="K174" s="2"/>
      <c r="L174" s="2"/>
    </row>
    <row r="175" spans="10:12" x14ac:dyDescent="0.25">
      <c r="J175" s="2"/>
      <c r="K175" s="2"/>
      <c r="L175" s="2"/>
    </row>
    <row r="176" spans="10:12" x14ac:dyDescent="0.25">
      <c r="J176" s="2"/>
      <c r="K176" s="2"/>
      <c r="L176" s="2"/>
    </row>
    <row r="177" spans="10:12" x14ac:dyDescent="0.25">
      <c r="J177" s="2"/>
      <c r="K177" s="2"/>
      <c r="L177" s="2"/>
    </row>
    <row r="178" spans="10:12" x14ac:dyDescent="0.25">
      <c r="J178" s="2"/>
      <c r="K178" s="2"/>
      <c r="L178" s="2"/>
    </row>
    <row r="179" spans="10:12" x14ac:dyDescent="0.25">
      <c r="J179" s="2"/>
      <c r="K179" s="2"/>
      <c r="L179" s="2"/>
    </row>
    <row r="180" spans="10:12" x14ac:dyDescent="0.25">
      <c r="J180" s="2"/>
      <c r="K180" s="2"/>
      <c r="L180" s="2"/>
    </row>
    <row r="181" spans="10:12" x14ac:dyDescent="0.25">
      <c r="J181" s="2"/>
      <c r="K181" s="2"/>
      <c r="L181" s="2"/>
    </row>
    <row r="182" spans="10:12" x14ac:dyDescent="0.25">
      <c r="J182" s="2"/>
      <c r="K182" s="2"/>
      <c r="L182" s="2"/>
    </row>
    <row r="183" spans="10:12" x14ac:dyDescent="0.25">
      <c r="J183" s="2"/>
      <c r="K183" s="2"/>
      <c r="L183" s="2"/>
    </row>
    <row r="184" spans="10:12" x14ac:dyDescent="0.25">
      <c r="J184" s="2"/>
      <c r="K184" s="2"/>
      <c r="L184" s="2"/>
    </row>
    <row r="185" spans="10:12" x14ac:dyDescent="0.25">
      <c r="J185" s="2"/>
      <c r="K185" s="2"/>
      <c r="L185" s="2"/>
    </row>
    <row r="186" spans="10:12" x14ac:dyDescent="0.25">
      <c r="J186" s="2"/>
      <c r="K186" s="2"/>
      <c r="L186" s="2"/>
    </row>
    <row r="187" spans="10:12" x14ac:dyDescent="0.25">
      <c r="J187" s="2"/>
      <c r="K187" s="2"/>
      <c r="L187" s="2"/>
    </row>
    <row r="188" spans="10:12" x14ac:dyDescent="0.25">
      <c r="J188" s="2"/>
      <c r="K188" s="2"/>
      <c r="L188" s="2"/>
    </row>
    <row r="189" spans="10:12" x14ac:dyDescent="0.25">
      <c r="J189" s="2"/>
      <c r="K189" s="2"/>
      <c r="L189" s="2"/>
    </row>
    <row r="190" spans="10:12" x14ac:dyDescent="0.25">
      <c r="J190" s="2"/>
      <c r="K190" s="2"/>
      <c r="L190" s="2"/>
    </row>
    <row r="191" spans="10:12" x14ac:dyDescent="0.25">
      <c r="J191" s="2"/>
      <c r="K191" s="2"/>
      <c r="L191" s="2"/>
    </row>
    <row r="192" spans="10:12" x14ac:dyDescent="0.25">
      <c r="J192" s="2"/>
      <c r="K192" s="2"/>
      <c r="L192" s="2"/>
    </row>
    <row r="193" spans="10:12" x14ac:dyDescent="0.25">
      <c r="J193" s="2"/>
      <c r="K193" s="2"/>
      <c r="L193" s="2"/>
    </row>
    <row r="194" spans="10:12" x14ac:dyDescent="0.25">
      <c r="J194" s="2"/>
      <c r="K194" s="2"/>
      <c r="L194" s="2"/>
    </row>
    <row r="195" spans="10:12" x14ac:dyDescent="0.25">
      <c r="J195" s="2"/>
      <c r="K195" s="2"/>
      <c r="L195" s="2"/>
    </row>
    <row r="196" spans="10:12" x14ac:dyDescent="0.25">
      <c r="J196" s="2"/>
      <c r="K196" s="2"/>
      <c r="L196" s="2"/>
    </row>
    <row r="197" spans="10:12" x14ac:dyDescent="0.25">
      <c r="J197" s="2"/>
      <c r="K197" s="2"/>
      <c r="L197" s="2"/>
    </row>
    <row r="198" spans="10:12" x14ac:dyDescent="0.25">
      <c r="J198" s="2"/>
      <c r="K198" s="2"/>
      <c r="L198" s="2"/>
    </row>
    <row r="199" spans="10:12" x14ac:dyDescent="0.25">
      <c r="J199" s="2"/>
      <c r="K199" s="2"/>
      <c r="L199" s="2"/>
    </row>
    <row r="200" spans="10:12" x14ac:dyDescent="0.25">
      <c r="J200" s="2"/>
      <c r="K200" s="2"/>
      <c r="L200" s="2"/>
    </row>
    <row r="201" spans="10:12" x14ac:dyDescent="0.25">
      <c r="J201" s="2"/>
      <c r="K201" s="2"/>
      <c r="L201" s="2"/>
    </row>
    <row r="202" spans="10:12" x14ac:dyDescent="0.25">
      <c r="J202" s="2"/>
      <c r="K202" s="2"/>
      <c r="L202" s="2"/>
    </row>
    <row r="203" spans="10:12" x14ac:dyDescent="0.25">
      <c r="J203" s="2"/>
      <c r="K203" s="2"/>
      <c r="L203" s="2"/>
    </row>
    <row r="204" spans="10:12" x14ac:dyDescent="0.25">
      <c r="J204" s="2"/>
      <c r="K204" s="2"/>
      <c r="L204" s="2"/>
    </row>
    <row r="205" spans="10:12" x14ac:dyDescent="0.25">
      <c r="J205" s="2"/>
      <c r="K205" s="2"/>
      <c r="L205" s="2"/>
    </row>
    <row r="206" spans="10:12" x14ac:dyDescent="0.25">
      <c r="J206" s="2"/>
      <c r="K206" s="2"/>
      <c r="L206" s="2"/>
    </row>
    <row r="207" spans="10:12" x14ac:dyDescent="0.25">
      <c r="J207" s="2"/>
      <c r="K207" s="2"/>
      <c r="L207" s="2"/>
    </row>
    <row r="208" spans="10:12" x14ac:dyDescent="0.25">
      <c r="J208" s="2"/>
      <c r="K208" s="2"/>
      <c r="L208" s="2"/>
    </row>
    <row r="209" spans="10:12" x14ac:dyDescent="0.25">
      <c r="J209" s="2"/>
      <c r="K209" s="2"/>
      <c r="L209" s="2"/>
    </row>
    <row r="210" spans="10:12" x14ac:dyDescent="0.25">
      <c r="J210" s="2"/>
      <c r="K210" s="2"/>
      <c r="L210" s="2"/>
    </row>
    <row r="211" spans="10:12" x14ac:dyDescent="0.25">
      <c r="J211" s="2"/>
      <c r="K211" s="2"/>
      <c r="L211" s="2"/>
    </row>
    <row r="212" spans="10:12" x14ac:dyDescent="0.25">
      <c r="J212" s="2"/>
      <c r="K212" s="2"/>
      <c r="L212" s="2"/>
    </row>
    <row r="213" spans="10:12" x14ac:dyDescent="0.25">
      <c r="J213" s="2"/>
      <c r="K213" s="2"/>
      <c r="L213" s="2"/>
    </row>
    <row r="214" spans="10:12" x14ac:dyDescent="0.25">
      <c r="J214" s="2"/>
      <c r="K214" s="2"/>
      <c r="L214" s="2"/>
    </row>
    <row r="215" spans="10:12" x14ac:dyDescent="0.25">
      <c r="J215" s="2"/>
      <c r="K215" s="2"/>
      <c r="L215" s="2"/>
    </row>
    <row r="216" spans="10:12" x14ac:dyDescent="0.25">
      <c r="J216" s="2"/>
      <c r="K216" s="2"/>
      <c r="L216" s="2"/>
    </row>
    <row r="217" spans="10:12" x14ac:dyDescent="0.25">
      <c r="J217" s="2"/>
      <c r="K217" s="2"/>
      <c r="L217" s="2"/>
    </row>
    <row r="218" spans="10:12" x14ac:dyDescent="0.25">
      <c r="J218" s="2"/>
      <c r="K218" s="2"/>
      <c r="L218" s="2"/>
    </row>
    <row r="219" spans="10:12" x14ac:dyDescent="0.25">
      <c r="J219" s="2"/>
      <c r="K219" s="2"/>
      <c r="L219" s="2"/>
    </row>
    <row r="220" spans="10:12" x14ac:dyDescent="0.25">
      <c r="J220" s="2"/>
      <c r="K220" s="2"/>
      <c r="L220" s="2"/>
    </row>
    <row r="221" spans="10:12" x14ac:dyDescent="0.25">
      <c r="J221" s="2"/>
      <c r="K221" s="2"/>
      <c r="L221" s="2"/>
    </row>
    <row r="222" spans="10:12" x14ac:dyDescent="0.25">
      <c r="J222" s="2"/>
      <c r="K222" s="2"/>
      <c r="L222" s="2"/>
    </row>
    <row r="223" spans="10:12" x14ac:dyDescent="0.25">
      <c r="J223" s="2"/>
      <c r="K223" s="2"/>
      <c r="L223" s="2"/>
    </row>
    <row r="224" spans="10:12" x14ac:dyDescent="0.25">
      <c r="J224" s="2"/>
      <c r="K224" s="2"/>
      <c r="L224" s="2"/>
    </row>
    <row r="225" spans="10:12" x14ac:dyDescent="0.25">
      <c r="J225" s="2"/>
      <c r="K225" s="2"/>
      <c r="L225" s="2"/>
    </row>
    <row r="226" spans="10:12" x14ac:dyDescent="0.25">
      <c r="J226" s="2"/>
      <c r="K226" s="2"/>
      <c r="L226" s="2"/>
    </row>
    <row r="227" spans="10:12" x14ac:dyDescent="0.25">
      <c r="J227" s="2"/>
      <c r="K227" s="2"/>
      <c r="L227" s="2"/>
    </row>
    <row r="228" spans="10:12" x14ac:dyDescent="0.25">
      <c r="J228" s="2"/>
      <c r="K228" s="2"/>
      <c r="L228" s="2"/>
    </row>
    <row r="229" spans="10:12" x14ac:dyDescent="0.25">
      <c r="J229" s="2"/>
      <c r="K229" s="2"/>
      <c r="L229" s="2"/>
    </row>
    <row r="230" spans="10:12" x14ac:dyDescent="0.25">
      <c r="J230" s="2"/>
      <c r="K230" s="2"/>
      <c r="L230" s="2"/>
    </row>
    <row r="231" spans="10:12" x14ac:dyDescent="0.25">
      <c r="J231" s="2"/>
      <c r="K231" s="2"/>
      <c r="L231" s="2"/>
    </row>
    <row r="232" spans="10:12" x14ac:dyDescent="0.25">
      <c r="J232" s="2"/>
      <c r="K232" s="2"/>
      <c r="L232" s="2"/>
    </row>
    <row r="233" spans="10:12" x14ac:dyDescent="0.25">
      <c r="J233" s="2"/>
      <c r="K233" s="2"/>
      <c r="L233" s="2"/>
    </row>
    <row r="234" spans="10:12" x14ac:dyDescent="0.25">
      <c r="J234" s="2"/>
      <c r="K234" s="2"/>
      <c r="L234" s="2"/>
    </row>
    <row r="235" spans="10:12" x14ac:dyDescent="0.25">
      <c r="J235" s="2"/>
      <c r="K235" s="2"/>
      <c r="L235" s="2"/>
    </row>
    <row r="236" spans="10:12" x14ac:dyDescent="0.25">
      <c r="J236" s="2"/>
      <c r="K236" s="2"/>
      <c r="L236" s="2"/>
    </row>
    <row r="237" spans="10:12" x14ac:dyDescent="0.25">
      <c r="J237" s="2"/>
      <c r="K237" s="2"/>
      <c r="L237" s="2"/>
    </row>
    <row r="238" spans="10:12" x14ac:dyDescent="0.25">
      <c r="J238" s="2"/>
      <c r="K238" s="2"/>
      <c r="L238" s="2"/>
    </row>
    <row r="239" spans="10:12" x14ac:dyDescent="0.25">
      <c r="J239" s="2"/>
      <c r="K239" s="2"/>
      <c r="L239" s="2"/>
    </row>
    <row r="240" spans="10:12" x14ac:dyDescent="0.25">
      <c r="J240" s="2"/>
      <c r="K240" s="2"/>
      <c r="L240" s="2"/>
    </row>
    <row r="241" spans="10:12" x14ac:dyDescent="0.25">
      <c r="J241" s="2"/>
      <c r="K241" s="2"/>
      <c r="L241" s="2"/>
    </row>
    <row r="242" spans="10:12" x14ac:dyDescent="0.25">
      <c r="J242" s="2"/>
      <c r="K242" s="2"/>
      <c r="L242" s="2"/>
    </row>
    <row r="243" spans="10:12" x14ac:dyDescent="0.25">
      <c r="J243" s="2"/>
      <c r="K243" s="2"/>
      <c r="L243" s="2"/>
    </row>
    <row r="244" spans="10:12" x14ac:dyDescent="0.25">
      <c r="J244" s="2"/>
      <c r="K244" s="2"/>
      <c r="L244" s="2"/>
    </row>
    <row r="245" spans="10:12" x14ac:dyDescent="0.25">
      <c r="J245" s="2"/>
      <c r="K245" s="2"/>
      <c r="L245" s="2"/>
    </row>
    <row r="246" spans="10:12" x14ac:dyDescent="0.25">
      <c r="J246" s="2"/>
      <c r="K246" s="2"/>
      <c r="L246" s="2"/>
    </row>
    <row r="247" spans="10:12" x14ac:dyDescent="0.25">
      <c r="J247" s="2"/>
      <c r="K247" s="2"/>
      <c r="L247" s="2"/>
    </row>
    <row r="248" spans="10:12" x14ac:dyDescent="0.25">
      <c r="J248" s="2"/>
      <c r="K248" s="2"/>
      <c r="L248" s="2"/>
    </row>
    <row r="249" spans="10:12" x14ac:dyDescent="0.25">
      <c r="J249" s="2"/>
      <c r="K249" s="2"/>
      <c r="L249" s="2"/>
    </row>
    <row r="250" spans="10:12" x14ac:dyDescent="0.25">
      <c r="J250" s="2"/>
      <c r="K250" s="2"/>
      <c r="L250" s="2"/>
    </row>
    <row r="251" spans="10:12" x14ac:dyDescent="0.25">
      <c r="J251" s="2"/>
      <c r="K251" s="2"/>
      <c r="L251" s="2"/>
    </row>
    <row r="252" spans="10:12" x14ac:dyDescent="0.25">
      <c r="J252" s="2"/>
      <c r="K252" s="2"/>
      <c r="L252" s="2"/>
    </row>
    <row r="253" spans="10:12" x14ac:dyDescent="0.25">
      <c r="J253" s="2"/>
      <c r="K253" s="2"/>
      <c r="L253" s="2"/>
    </row>
    <row r="254" spans="10:12" x14ac:dyDescent="0.25">
      <c r="J254" s="2"/>
      <c r="K254" s="2"/>
      <c r="L254" s="2"/>
    </row>
    <row r="255" spans="10:12" x14ac:dyDescent="0.25">
      <c r="J255" s="2"/>
      <c r="K255" s="2"/>
      <c r="L255" s="2"/>
    </row>
    <row r="256" spans="10:12" x14ac:dyDescent="0.25">
      <c r="J256" s="2"/>
      <c r="K256" s="2"/>
      <c r="L256" s="2"/>
    </row>
    <row r="257" spans="10:12" x14ac:dyDescent="0.25">
      <c r="J257" s="2"/>
      <c r="K257" s="2"/>
      <c r="L257" s="2"/>
    </row>
    <row r="258" spans="10:12" x14ac:dyDescent="0.25">
      <c r="J258" s="2"/>
      <c r="K258" s="2"/>
      <c r="L258" s="2"/>
    </row>
    <row r="259" spans="10:12" x14ac:dyDescent="0.25">
      <c r="J259" s="2"/>
      <c r="K259" s="2"/>
      <c r="L259" s="2"/>
    </row>
    <row r="260" spans="10:12" x14ac:dyDescent="0.25">
      <c r="J260" s="2"/>
      <c r="K260" s="2"/>
      <c r="L260" s="2"/>
    </row>
    <row r="261" spans="10:12" x14ac:dyDescent="0.25">
      <c r="J261" s="2"/>
      <c r="K261" s="2"/>
      <c r="L261" s="2"/>
    </row>
    <row r="262" spans="10:12" x14ac:dyDescent="0.25">
      <c r="J262" s="2"/>
      <c r="K262" s="2"/>
      <c r="L262" s="2"/>
    </row>
    <row r="263" spans="10:12" x14ac:dyDescent="0.25">
      <c r="J263" s="2"/>
      <c r="K263" s="2"/>
      <c r="L263" s="2"/>
    </row>
    <row r="264" spans="10:12" x14ac:dyDescent="0.25">
      <c r="J264" s="2"/>
      <c r="K264" s="2"/>
      <c r="L264" s="2"/>
    </row>
    <row r="265" spans="10:12" x14ac:dyDescent="0.25">
      <c r="J265" s="2"/>
      <c r="K265" s="2"/>
      <c r="L265" s="2"/>
    </row>
    <row r="266" spans="10:12" x14ac:dyDescent="0.25">
      <c r="J266" s="2"/>
      <c r="K266" s="2"/>
      <c r="L266" s="2"/>
    </row>
    <row r="267" spans="10:12" x14ac:dyDescent="0.25">
      <c r="J267" s="2"/>
      <c r="K267" s="2"/>
      <c r="L267" s="2"/>
    </row>
    <row r="268" spans="10:12" x14ac:dyDescent="0.25">
      <c r="J268" s="2"/>
      <c r="K268" s="2"/>
      <c r="L268" s="2"/>
    </row>
    <row r="269" spans="10:12" x14ac:dyDescent="0.25">
      <c r="J269" s="2"/>
      <c r="K269" s="2"/>
      <c r="L269" s="2"/>
    </row>
    <row r="270" spans="10:12" x14ac:dyDescent="0.25">
      <c r="J270" s="2"/>
      <c r="K270" s="2"/>
      <c r="L270" s="2"/>
    </row>
    <row r="271" spans="10:12" x14ac:dyDescent="0.25">
      <c r="J271" s="2"/>
      <c r="K271" s="2"/>
      <c r="L271" s="2"/>
    </row>
    <row r="272" spans="10:12" x14ac:dyDescent="0.25">
      <c r="J272" s="2"/>
      <c r="K272" s="2"/>
      <c r="L272" s="2"/>
    </row>
    <row r="273" spans="10:12" x14ac:dyDescent="0.25">
      <c r="J273" s="2"/>
      <c r="K273" s="2"/>
      <c r="L273" s="2"/>
    </row>
    <row r="274" spans="10:12" x14ac:dyDescent="0.25">
      <c r="J274" s="2"/>
      <c r="K274" s="2"/>
      <c r="L274" s="2"/>
    </row>
    <row r="275" spans="10:12" x14ac:dyDescent="0.25">
      <c r="J275" s="2"/>
      <c r="K275" s="2"/>
      <c r="L275" s="2"/>
    </row>
    <row r="276" spans="10:12" x14ac:dyDescent="0.25">
      <c r="J276" s="2"/>
      <c r="K276" s="2"/>
      <c r="L276" s="2"/>
    </row>
    <row r="277" spans="10:12" x14ac:dyDescent="0.25">
      <c r="J277" s="2"/>
      <c r="K277" s="2"/>
      <c r="L277" s="2"/>
    </row>
    <row r="278" spans="10:12" x14ac:dyDescent="0.25">
      <c r="J278" s="2"/>
      <c r="K278" s="2"/>
      <c r="L278" s="2"/>
    </row>
    <row r="279" spans="10:12" x14ac:dyDescent="0.25">
      <c r="J279" s="2"/>
      <c r="K279" s="2"/>
      <c r="L279" s="2"/>
    </row>
    <row r="280" spans="10:12" x14ac:dyDescent="0.25">
      <c r="J280" s="2"/>
      <c r="K280" s="2"/>
      <c r="L280" s="2"/>
    </row>
    <row r="281" spans="10:12" x14ac:dyDescent="0.25">
      <c r="J281" s="2"/>
      <c r="K281" s="2"/>
      <c r="L281" s="2"/>
    </row>
    <row r="282" spans="10:12" x14ac:dyDescent="0.25">
      <c r="J282" s="2"/>
      <c r="K282" s="2"/>
      <c r="L282" s="2"/>
    </row>
    <row r="283" spans="10:12" x14ac:dyDescent="0.25">
      <c r="J283" s="2"/>
      <c r="K283" s="2"/>
      <c r="L283" s="2"/>
    </row>
    <row r="284" spans="10:12" x14ac:dyDescent="0.25">
      <c r="J284" s="2"/>
      <c r="K284" s="2"/>
      <c r="L284" s="2"/>
    </row>
    <row r="285" spans="10:12" x14ac:dyDescent="0.25">
      <c r="J285" s="2"/>
      <c r="K285" s="2"/>
      <c r="L285" s="2"/>
    </row>
    <row r="286" spans="10:12" x14ac:dyDescent="0.25">
      <c r="J286" s="2"/>
      <c r="K286" s="2"/>
      <c r="L286" s="2"/>
    </row>
    <row r="287" spans="10:12" x14ac:dyDescent="0.25">
      <c r="J287" s="2"/>
      <c r="K287" s="2"/>
      <c r="L287" s="2"/>
    </row>
    <row r="288" spans="10:12" x14ac:dyDescent="0.25">
      <c r="J288" s="2"/>
      <c r="K288" s="2"/>
      <c r="L288" s="2"/>
    </row>
    <row r="289" spans="10:12" x14ac:dyDescent="0.25">
      <c r="J289" s="2"/>
      <c r="K289" s="2"/>
      <c r="L289" s="2"/>
    </row>
    <row r="290" spans="10:12" x14ac:dyDescent="0.25">
      <c r="J290" s="2"/>
      <c r="K290" s="2"/>
      <c r="L290" s="2"/>
    </row>
    <row r="291" spans="10:12" x14ac:dyDescent="0.25">
      <c r="J291" s="2"/>
      <c r="K291" s="2"/>
      <c r="L291" s="2"/>
    </row>
    <row r="292" spans="10:12" x14ac:dyDescent="0.25">
      <c r="J292" s="2"/>
      <c r="K292" s="2"/>
      <c r="L292" s="2"/>
    </row>
    <row r="293" spans="10:12" x14ac:dyDescent="0.25">
      <c r="J293" s="2"/>
      <c r="K293" s="2"/>
      <c r="L293" s="2"/>
    </row>
    <row r="294" spans="10:12" x14ac:dyDescent="0.25">
      <c r="J294" s="2"/>
      <c r="K294" s="2"/>
      <c r="L294" s="2"/>
    </row>
    <row r="295" spans="10:12" x14ac:dyDescent="0.25">
      <c r="J295" s="2"/>
      <c r="K295" s="2"/>
      <c r="L295" s="2"/>
    </row>
    <row r="296" spans="10:12" x14ac:dyDescent="0.25">
      <c r="J296" s="2"/>
      <c r="K296" s="2"/>
      <c r="L296" s="2"/>
    </row>
  </sheetData>
  <mergeCells count="8">
    <mergeCell ref="J1:L1"/>
    <mergeCell ref="M1:O1"/>
    <mergeCell ref="AG1:AI1"/>
    <mergeCell ref="AJ1:AL1"/>
    <mergeCell ref="P1:R1"/>
    <mergeCell ref="S1:U1"/>
    <mergeCell ref="V1:X1"/>
    <mergeCell ref="AB1:A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workbookViewId="0">
      <selection activeCell="F12" sqref="F12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">
      <c r="B2" s="32" t="s">
        <v>187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15" customHeight="1" x14ac:dyDescent="0.25">
      <c r="B6" s="15">
        <v>1</v>
      </c>
      <c r="C6" s="49" t="s">
        <v>188</v>
      </c>
      <c r="D6" s="39">
        <f>COUNTIF(Φύλλο1!$AA:$AA,$B6)</f>
        <v>15</v>
      </c>
      <c r="E6" s="36">
        <f>D6/$D$21</f>
        <v>0.14423076923076922</v>
      </c>
      <c r="F6" s="25">
        <f>COUNTIFS(Φύλλο1!$D:$D,"&lt;=4",Φύλλο1!$AA:$AA,$B6)</f>
        <v>14</v>
      </c>
      <c r="G6" s="44">
        <f>F6/$F$21</f>
        <v>0.17948717948717949</v>
      </c>
      <c r="H6" s="28">
        <f>COUNTIFS(Φύλλο1!$D:$D,"&gt;=5",Φύλλο1!$AA:$AA,$B6)</f>
        <v>1</v>
      </c>
      <c r="I6" s="36">
        <f>H6/$H$21</f>
        <v>3.8461538461538464E-2</v>
      </c>
      <c r="J6" s="30">
        <f>COUNTIFS(Φύλλο1!$F:$F,"1",Φύλλο1!$AA:$AA,$B6)</f>
        <v>4</v>
      </c>
      <c r="K6" s="44">
        <f>J6/$J$21</f>
        <v>8.5106382978723402E-2</v>
      </c>
      <c r="L6" s="28">
        <f>COUNTIFS(Φύλλο1!$F:$F,"2",Φύλλο1!$AA:$AA,$B6)</f>
        <v>11</v>
      </c>
      <c r="M6" s="36">
        <f>L6/$L$21</f>
        <v>0.19298245614035087</v>
      </c>
      <c r="N6" s="25">
        <f>COUNTIFS(Φύλλο1!$G:$G,"1",Φύλλο1!$AA:$AA,$B6)</f>
        <v>10</v>
      </c>
      <c r="O6" s="44">
        <f>N6/$N$21</f>
        <v>0.12345679012345678</v>
      </c>
      <c r="P6" s="28">
        <f>COUNTIFS(Φύλλο1!$G:$G,"2",Φύλλο1!$AA:$AA,$B6)</f>
        <v>5</v>
      </c>
      <c r="Q6" s="36">
        <f>P6/$P$21</f>
        <v>0.22727272727272727</v>
      </c>
    </row>
    <row r="7" spans="2:17" ht="15" customHeight="1" x14ac:dyDescent="0.25">
      <c r="B7" s="15">
        <v>2</v>
      </c>
      <c r="C7" s="49" t="s">
        <v>84</v>
      </c>
      <c r="D7" s="39">
        <f>COUNTIF(Φύλλο1!$AA:$AA,$B7)</f>
        <v>9</v>
      </c>
      <c r="E7" s="36">
        <f t="shared" ref="E7:E19" si="0">D7/$D$21</f>
        <v>8.6538461538461536E-2</v>
      </c>
      <c r="F7" s="25">
        <f>COUNTIFS(Φύλλο1!$D:$D,"&lt;=4",Φύλλο1!$AA:$AA,$B7)</f>
        <v>9</v>
      </c>
      <c r="G7" s="44">
        <f t="shared" ref="G7:G19" si="1">F7/$F$21</f>
        <v>0.11538461538461539</v>
      </c>
      <c r="H7" s="28">
        <f>COUNTIFS(Φύλλο1!$D:$D,"&gt;=5",Φύλλο1!$AA:$AA,$B7)</f>
        <v>0</v>
      </c>
      <c r="I7" s="36">
        <f t="shared" ref="I7:I19" si="2">H7/$H$21</f>
        <v>0</v>
      </c>
      <c r="J7" s="30">
        <f>COUNTIFS(Φύλλο1!$F:$F,"1",Φύλλο1!$AA:$AA,$B7)</f>
        <v>6</v>
      </c>
      <c r="K7" s="44">
        <f t="shared" ref="K7:K19" si="3">J7/$J$21</f>
        <v>0.1276595744680851</v>
      </c>
      <c r="L7" s="28">
        <f>COUNTIFS(Φύλλο1!$F:$F,"2",Φύλλο1!$AA:$AA,$B7)</f>
        <v>3</v>
      </c>
      <c r="M7" s="36">
        <f t="shared" ref="M7:M19" si="4">L7/$L$21</f>
        <v>5.2631578947368418E-2</v>
      </c>
      <c r="N7" s="25">
        <f>COUNTIFS(Φύλλο1!$G:$G,"1",Φύλλο1!$AA:$AA,$B7)</f>
        <v>7</v>
      </c>
      <c r="O7" s="44">
        <f t="shared" ref="O7:O19" si="5">N7/$N$21</f>
        <v>8.6419753086419748E-2</v>
      </c>
      <c r="P7" s="28">
        <f>COUNTIFS(Φύλλο1!$G:$G,"2",Φύλλο1!$AA:$AA,$B7)</f>
        <v>2</v>
      </c>
      <c r="Q7" s="36">
        <f t="shared" ref="Q7:Q19" si="6">P7/$P$21</f>
        <v>9.0909090909090912E-2</v>
      </c>
    </row>
    <row r="8" spans="2:17" ht="15" customHeight="1" x14ac:dyDescent="0.25">
      <c r="B8" s="15">
        <v>3</v>
      </c>
      <c r="C8" s="49" t="s">
        <v>189</v>
      </c>
      <c r="D8" s="39">
        <f>COUNTIF(Φύλλο1!$AA:$AA,$B8)</f>
        <v>28</v>
      </c>
      <c r="E8" s="36">
        <f t="shared" si="0"/>
        <v>0.26923076923076922</v>
      </c>
      <c r="F8" s="25">
        <f>COUNTIFS(Φύλλο1!$D:$D,"&lt;=4",Φύλλο1!$AA:$AA,$B8)</f>
        <v>19</v>
      </c>
      <c r="G8" s="44">
        <f t="shared" si="1"/>
        <v>0.24358974358974358</v>
      </c>
      <c r="H8" s="28">
        <f>COUNTIFS(Φύλλο1!$D:$D,"&gt;=5",Φύλλο1!$AA:$AA,$B8)</f>
        <v>9</v>
      </c>
      <c r="I8" s="36">
        <f t="shared" si="2"/>
        <v>0.34615384615384615</v>
      </c>
      <c r="J8" s="30">
        <f>COUNTIFS(Φύλλο1!$F:$F,"1",Φύλλο1!$AA:$AA,$B8)</f>
        <v>11</v>
      </c>
      <c r="K8" s="44">
        <f t="shared" si="3"/>
        <v>0.23404255319148937</v>
      </c>
      <c r="L8" s="28">
        <f>COUNTIFS(Φύλλο1!$F:$F,"2",Φύλλο1!$AA:$AA,$B8)</f>
        <v>17</v>
      </c>
      <c r="M8" s="36">
        <f t="shared" si="4"/>
        <v>0.2982456140350877</v>
      </c>
      <c r="N8" s="25">
        <f>COUNTIFS(Φύλλο1!$G:$G,"1",Φύλλο1!$AA:$AA,$B8)</f>
        <v>22</v>
      </c>
      <c r="O8" s="44">
        <f t="shared" si="5"/>
        <v>0.27160493827160492</v>
      </c>
      <c r="P8" s="28">
        <f>COUNTIFS(Φύλλο1!$G:$G,"2",Φύλλο1!$AA:$AA,$B8)</f>
        <v>6</v>
      </c>
      <c r="Q8" s="36">
        <f t="shared" si="6"/>
        <v>0.27272727272727271</v>
      </c>
    </row>
    <row r="9" spans="2:17" ht="15" customHeight="1" x14ac:dyDescent="0.25">
      <c r="B9" s="15">
        <v>4</v>
      </c>
      <c r="C9" s="49" t="s">
        <v>190</v>
      </c>
      <c r="D9" s="39">
        <f>COUNTIF(Φύλλο1!$AA:$AA,$B9)</f>
        <v>12</v>
      </c>
      <c r="E9" s="36">
        <f t="shared" si="0"/>
        <v>0.11538461538461539</v>
      </c>
      <c r="F9" s="25">
        <f>COUNTIFS(Φύλλο1!$D:$D,"&lt;=4",Φύλλο1!$AA:$AA,$B9)</f>
        <v>9</v>
      </c>
      <c r="G9" s="44">
        <f t="shared" si="1"/>
        <v>0.11538461538461539</v>
      </c>
      <c r="H9" s="28">
        <f>COUNTIFS(Φύλλο1!$D:$D,"&gt;=5",Φύλλο1!$AA:$AA,$B9)</f>
        <v>3</v>
      </c>
      <c r="I9" s="36">
        <f t="shared" si="2"/>
        <v>0.11538461538461539</v>
      </c>
      <c r="J9" s="30">
        <f>COUNTIFS(Φύλλο1!$F:$F,"1",Φύλλο1!$AA:$AA,$B9)</f>
        <v>6</v>
      </c>
      <c r="K9" s="44">
        <f t="shared" si="3"/>
        <v>0.1276595744680851</v>
      </c>
      <c r="L9" s="28">
        <f>COUNTIFS(Φύλλο1!$F:$F,"2",Φύλλο1!$AA:$AA,$B9)</f>
        <v>6</v>
      </c>
      <c r="M9" s="36">
        <f t="shared" si="4"/>
        <v>0.10526315789473684</v>
      </c>
      <c r="N9" s="25">
        <f>COUNTIFS(Φύλλο1!$G:$G,"1",Φύλλο1!$AA:$AA,$B9)</f>
        <v>10</v>
      </c>
      <c r="O9" s="44">
        <f t="shared" si="5"/>
        <v>0.12345679012345678</v>
      </c>
      <c r="P9" s="28">
        <f>COUNTIFS(Φύλλο1!$G:$G,"2",Φύλλο1!$AA:$AA,$B9)</f>
        <v>2</v>
      </c>
      <c r="Q9" s="36">
        <f t="shared" si="6"/>
        <v>9.0909090909090912E-2</v>
      </c>
    </row>
    <row r="10" spans="2:17" ht="15" customHeight="1" x14ac:dyDescent="0.25">
      <c r="B10" s="15">
        <v>5</v>
      </c>
      <c r="C10" s="49" t="s">
        <v>200</v>
      </c>
      <c r="D10" s="39">
        <f>COUNTIF(Φύλλο1!$AA:$AA,$B10)</f>
        <v>5</v>
      </c>
      <c r="E10" s="36">
        <f t="shared" si="0"/>
        <v>4.807692307692308E-2</v>
      </c>
      <c r="F10" s="25">
        <f>COUNTIFS(Φύλλο1!$D:$D,"&lt;=4",Φύλλο1!$AA:$AA,$B10)</f>
        <v>5</v>
      </c>
      <c r="G10" s="44">
        <f t="shared" si="1"/>
        <v>6.4102564102564097E-2</v>
      </c>
      <c r="H10" s="28">
        <f>COUNTIFS(Φύλλο1!$D:$D,"&gt;=5",Φύλλο1!$AA:$AA,$B10)</f>
        <v>0</v>
      </c>
      <c r="I10" s="36">
        <f t="shared" si="2"/>
        <v>0</v>
      </c>
      <c r="J10" s="30">
        <f>COUNTIFS(Φύλλο1!$F:$F,"1",Φύλλο1!$AA:$AA,$B10)</f>
        <v>3</v>
      </c>
      <c r="K10" s="44">
        <f t="shared" si="3"/>
        <v>6.3829787234042548E-2</v>
      </c>
      <c r="L10" s="28">
        <f>COUNTIFS(Φύλλο1!$F:$F,"2",Φύλλο1!$AA:$AA,$B10)</f>
        <v>2</v>
      </c>
      <c r="M10" s="36">
        <f t="shared" si="4"/>
        <v>3.5087719298245612E-2</v>
      </c>
      <c r="N10" s="25">
        <f>COUNTIFS(Φύλλο1!$G:$G,"1",Φύλλο1!$AA:$AA,$B10)</f>
        <v>4</v>
      </c>
      <c r="O10" s="44">
        <f t="shared" si="5"/>
        <v>4.9382716049382713E-2</v>
      </c>
      <c r="P10" s="28">
        <f>COUNTIFS(Φύλλο1!$G:$G,"2",Φύλλο1!$AA:$AA,$B10)</f>
        <v>0</v>
      </c>
      <c r="Q10" s="36">
        <f t="shared" si="6"/>
        <v>0</v>
      </c>
    </row>
    <row r="11" spans="2:17" ht="15" customHeight="1" x14ac:dyDescent="0.25">
      <c r="B11" s="15">
        <v>6</v>
      </c>
      <c r="C11" s="49" t="s">
        <v>191</v>
      </c>
      <c r="D11" s="39">
        <f>COUNTIF(Φύλλο1!$AA:$AA,$B11)</f>
        <v>6</v>
      </c>
      <c r="E11" s="36">
        <f t="shared" si="0"/>
        <v>5.7692307692307696E-2</v>
      </c>
      <c r="F11" s="25">
        <f>COUNTIFS(Φύλλο1!$D:$D,"&lt;=4",Φύλλο1!$AA:$AA,$B11)</f>
        <v>4</v>
      </c>
      <c r="G11" s="44">
        <f t="shared" si="1"/>
        <v>5.128205128205128E-2</v>
      </c>
      <c r="H11" s="28">
        <f>COUNTIFS(Φύλλο1!$D:$D,"&gt;=5",Φύλλο1!$AA:$AA,$B11)</f>
        <v>2</v>
      </c>
      <c r="I11" s="36">
        <f t="shared" si="2"/>
        <v>7.6923076923076927E-2</v>
      </c>
      <c r="J11" s="30">
        <f>COUNTIFS(Φύλλο1!$F:$F,"1",Φύλλο1!$AA:$AA,$B11)</f>
        <v>4</v>
      </c>
      <c r="K11" s="44">
        <f t="shared" si="3"/>
        <v>8.5106382978723402E-2</v>
      </c>
      <c r="L11" s="28">
        <f>COUNTIFS(Φύλλο1!$F:$F,"2",Φύλλο1!$AA:$AA,$B11)</f>
        <v>2</v>
      </c>
      <c r="M11" s="36">
        <f t="shared" si="4"/>
        <v>3.5087719298245612E-2</v>
      </c>
      <c r="N11" s="25">
        <f>COUNTIFS(Φύλλο1!$G:$G,"1",Φύλλο1!$AA:$AA,$B11)</f>
        <v>6</v>
      </c>
      <c r="O11" s="44">
        <f t="shared" si="5"/>
        <v>7.407407407407407E-2</v>
      </c>
      <c r="P11" s="28">
        <f>COUNTIFS(Φύλλο1!$G:$G,"2",Φύλλο1!$AA:$AA,$B11)</f>
        <v>0</v>
      </c>
      <c r="Q11" s="36">
        <f t="shared" si="6"/>
        <v>0</v>
      </c>
    </row>
    <row r="12" spans="2:17" ht="15" customHeight="1" x14ac:dyDescent="0.25">
      <c r="B12" s="15">
        <v>7</v>
      </c>
      <c r="C12" s="49" t="s">
        <v>192</v>
      </c>
      <c r="D12" s="39">
        <f>COUNTIF(Φύλλο1!$AA:$AA,$B12)</f>
        <v>4</v>
      </c>
      <c r="E12" s="36">
        <f t="shared" si="0"/>
        <v>3.8461538461538464E-2</v>
      </c>
      <c r="F12" s="25">
        <f>COUNTIFS(Φύλλο1!$D:$D,"&lt;=4",Φύλλο1!$AA:$AA,$B12)</f>
        <v>3</v>
      </c>
      <c r="G12" s="44">
        <f t="shared" si="1"/>
        <v>3.8461538461538464E-2</v>
      </c>
      <c r="H12" s="28">
        <f>COUNTIFS(Φύλλο1!$D:$D,"&gt;=5",Φύλλο1!$AA:$AA,$B12)</f>
        <v>1</v>
      </c>
      <c r="I12" s="36">
        <f t="shared" si="2"/>
        <v>3.8461538461538464E-2</v>
      </c>
      <c r="J12" s="30">
        <f>COUNTIFS(Φύλλο1!$F:$F,"1",Φύλλο1!$AA:$AA,$B12)</f>
        <v>4</v>
      </c>
      <c r="K12" s="44">
        <f t="shared" si="3"/>
        <v>8.5106382978723402E-2</v>
      </c>
      <c r="L12" s="28">
        <f>COUNTIFS(Φύλλο1!$F:$F,"2",Φύλλο1!$AA:$AA,$B12)</f>
        <v>0</v>
      </c>
      <c r="M12" s="36">
        <f t="shared" si="4"/>
        <v>0</v>
      </c>
      <c r="N12" s="25">
        <f>COUNTIFS(Φύλλο1!$G:$G,"1",Φύλλο1!$AA:$AA,$B12)</f>
        <v>2</v>
      </c>
      <c r="O12" s="44">
        <f t="shared" si="5"/>
        <v>2.4691358024691357E-2</v>
      </c>
      <c r="P12" s="28">
        <f>COUNTIFS(Φύλλο1!$G:$G,"2",Φύλλο1!$AA:$AA,$B12)</f>
        <v>2</v>
      </c>
      <c r="Q12" s="36">
        <f t="shared" si="6"/>
        <v>9.0909090909090912E-2</v>
      </c>
    </row>
    <row r="13" spans="2:17" ht="15" customHeight="1" x14ac:dyDescent="0.25">
      <c r="B13" s="15">
        <v>8</v>
      </c>
      <c r="C13" s="49" t="s">
        <v>193</v>
      </c>
      <c r="D13" s="39">
        <f>COUNTIF(Φύλλο1!$AA:$AA,$B13)</f>
        <v>1</v>
      </c>
      <c r="E13" s="36">
        <f t="shared" si="0"/>
        <v>9.6153846153846159E-3</v>
      </c>
      <c r="F13" s="25">
        <f>COUNTIFS(Φύλλο1!$D:$D,"&lt;=4",Φύλλο1!$AA:$AA,$B13)</f>
        <v>0</v>
      </c>
      <c r="G13" s="44">
        <f t="shared" si="1"/>
        <v>0</v>
      </c>
      <c r="H13" s="28">
        <f>COUNTIFS(Φύλλο1!$D:$D,"&gt;=5",Φύλλο1!$AA:$AA,$B13)</f>
        <v>1</v>
      </c>
      <c r="I13" s="36">
        <f t="shared" si="2"/>
        <v>3.8461538461538464E-2</v>
      </c>
      <c r="J13" s="30">
        <f>COUNTIFS(Φύλλο1!$F:$F,"1",Φύλλο1!$AA:$AA,$B13)</f>
        <v>1</v>
      </c>
      <c r="K13" s="44">
        <f t="shared" si="3"/>
        <v>2.1276595744680851E-2</v>
      </c>
      <c r="L13" s="28">
        <f>COUNTIFS(Φύλλο1!$F:$F,"2",Φύλλο1!$AA:$AA,$B13)</f>
        <v>0</v>
      </c>
      <c r="M13" s="36">
        <f t="shared" si="4"/>
        <v>0</v>
      </c>
      <c r="N13" s="25">
        <f>COUNTIFS(Φύλλο1!$G:$G,"1",Φύλλο1!$AA:$AA,$B13)</f>
        <v>1</v>
      </c>
      <c r="O13" s="44">
        <f t="shared" si="5"/>
        <v>1.2345679012345678E-2</v>
      </c>
      <c r="P13" s="28">
        <f>COUNTIFS(Φύλλο1!$G:$G,"2",Φύλλο1!$AA:$AA,$B13)</f>
        <v>0</v>
      </c>
      <c r="Q13" s="36">
        <f t="shared" si="6"/>
        <v>0</v>
      </c>
    </row>
    <row r="14" spans="2:17" ht="15" customHeight="1" x14ac:dyDescent="0.25">
      <c r="B14" s="15">
        <v>9</v>
      </c>
      <c r="C14" s="49" t="s">
        <v>194</v>
      </c>
      <c r="D14" s="39">
        <f>COUNTIF(Φύλλο1!$AA:$AA,$B14)</f>
        <v>3</v>
      </c>
      <c r="E14" s="36">
        <f t="shared" si="0"/>
        <v>2.8846153846153848E-2</v>
      </c>
      <c r="F14" s="25">
        <f>COUNTIFS(Φύλλο1!$D:$D,"&lt;=4",Φύλλο1!$AA:$AA,$B14)</f>
        <v>3</v>
      </c>
      <c r="G14" s="44">
        <f t="shared" si="1"/>
        <v>3.8461538461538464E-2</v>
      </c>
      <c r="H14" s="28">
        <f>COUNTIFS(Φύλλο1!$D:$D,"&gt;=5",Φύλλο1!$AA:$AA,$B14)</f>
        <v>0</v>
      </c>
      <c r="I14" s="36">
        <f t="shared" si="2"/>
        <v>0</v>
      </c>
      <c r="J14" s="30">
        <f>COUNTIFS(Φύλλο1!$F:$F,"1",Φύλλο1!$AA:$AA,$B14)</f>
        <v>0</v>
      </c>
      <c r="K14" s="44">
        <f t="shared" si="3"/>
        <v>0</v>
      </c>
      <c r="L14" s="28">
        <f>COUNTIFS(Φύλλο1!$F:$F,"2",Φύλλο1!$AA:$AA,$B14)</f>
        <v>3</v>
      </c>
      <c r="M14" s="36">
        <f t="shared" si="4"/>
        <v>5.2631578947368418E-2</v>
      </c>
      <c r="N14" s="25">
        <f>COUNTIFS(Φύλλο1!$G:$G,"1",Φύλλο1!$AA:$AA,$B14)</f>
        <v>2</v>
      </c>
      <c r="O14" s="44">
        <f t="shared" si="5"/>
        <v>2.4691358024691357E-2</v>
      </c>
      <c r="P14" s="28">
        <f>COUNTIFS(Φύλλο1!$G:$G,"2",Φύλλο1!$AA:$AA,$B14)</f>
        <v>1</v>
      </c>
      <c r="Q14" s="36">
        <f t="shared" si="6"/>
        <v>4.5454545454545456E-2</v>
      </c>
    </row>
    <row r="15" spans="2:17" ht="15" customHeight="1" x14ac:dyDescent="0.25">
      <c r="B15" s="15">
        <v>10</v>
      </c>
      <c r="C15" s="49" t="s">
        <v>195</v>
      </c>
      <c r="D15" s="39">
        <f>COUNTIF(Φύλλο1!$AA:$AA,$B15)</f>
        <v>2</v>
      </c>
      <c r="E15" s="36">
        <f t="shared" si="0"/>
        <v>1.9230769230769232E-2</v>
      </c>
      <c r="F15" s="25">
        <f>COUNTIFS(Φύλλο1!$D:$D,"&lt;=4",Φύλλο1!$AA:$AA,$B15)</f>
        <v>1</v>
      </c>
      <c r="G15" s="44">
        <f t="shared" si="1"/>
        <v>1.282051282051282E-2</v>
      </c>
      <c r="H15" s="28">
        <f>COUNTIFS(Φύλλο1!$D:$D,"&gt;=5",Φύλλο1!$AA:$AA,$B15)</f>
        <v>1</v>
      </c>
      <c r="I15" s="36">
        <f t="shared" si="2"/>
        <v>3.8461538461538464E-2</v>
      </c>
      <c r="J15" s="30">
        <f>COUNTIFS(Φύλλο1!$F:$F,"1",Φύλλο1!$AA:$AA,$B15)</f>
        <v>1</v>
      </c>
      <c r="K15" s="44">
        <f t="shared" si="3"/>
        <v>2.1276595744680851E-2</v>
      </c>
      <c r="L15" s="28">
        <f>COUNTIFS(Φύλλο1!$F:$F,"2",Φύλλο1!$AA:$AA,$B15)</f>
        <v>1</v>
      </c>
      <c r="M15" s="36">
        <f t="shared" si="4"/>
        <v>1.7543859649122806E-2</v>
      </c>
      <c r="N15" s="25">
        <f>COUNTIFS(Φύλλο1!$G:$G,"1",Φύλλο1!$AA:$AA,$B15)</f>
        <v>2</v>
      </c>
      <c r="O15" s="44">
        <f t="shared" si="5"/>
        <v>2.4691358024691357E-2</v>
      </c>
      <c r="P15" s="28">
        <f>COUNTIFS(Φύλλο1!$G:$G,"2",Φύλλο1!$AA:$AA,$B15)</f>
        <v>0</v>
      </c>
      <c r="Q15" s="36">
        <f t="shared" si="6"/>
        <v>0</v>
      </c>
    </row>
    <row r="16" spans="2:17" ht="15" customHeight="1" x14ac:dyDescent="0.25">
      <c r="B16" s="15">
        <v>11</v>
      </c>
      <c r="C16" s="49" t="s">
        <v>196</v>
      </c>
      <c r="D16" s="39">
        <f>COUNTIF(Φύλλο1!$AA:$AA,$B16)</f>
        <v>13</v>
      </c>
      <c r="E16" s="36">
        <f t="shared" si="0"/>
        <v>0.125</v>
      </c>
      <c r="F16" s="25">
        <f>COUNTIFS(Φύλλο1!$D:$D,"&lt;=4",Φύλλο1!$AA:$AA,$B16)</f>
        <v>9</v>
      </c>
      <c r="G16" s="44">
        <f t="shared" si="1"/>
        <v>0.11538461538461539</v>
      </c>
      <c r="H16" s="28">
        <f>COUNTIFS(Φύλλο1!$D:$D,"&gt;=5",Φύλλο1!$AA:$AA,$B16)</f>
        <v>4</v>
      </c>
      <c r="I16" s="36">
        <f t="shared" si="2"/>
        <v>0.15384615384615385</v>
      </c>
      <c r="J16" s="30">
        <f>COUNTIFS(Φύλλο1!$F:$F,"1",Φύλλο1!$AA:$AA,$B16)</f>
        <v>4</v>
      </c>
      <c r="K16" s="44">
        <f t="shared" si="3"/>
        <v>8.5106382978723402E-2</v>
      </c>
      <c r="L16" s="28">
        <f>COUNTIFS(Φύλλο1!$F:$F,"2",Φύλλο1!$AA:$AA,$B16)</f>
        <v>9</v>
      </c>
      <c r="M16" s="36">
        <f t="shared" si="4"/>
        <v>0.15789473684210525</v>
      </c>
      <c r="N16" s="25">
        <f>COUNTIFS(Φύλλο1!$G:$G,"1",Φύλλο1!$AA:$AA,$B16)</f>
        <v>10</v>
      </c>
      <c r="O16" s="44">
        <f t="shared" si="5"/>
        <v>0.12345679012345678</v>
      </c>
      <c r="P16" s="28">
        <f>COUNTIFS(Φύλλο1!$G:$G,"2",Φύλλο1!$AA:$AA,$B16)</f>
        <v>3</v>
      </c>
      <c r="Q16" s="36">
        <f t="shared" si="6"/>
        <v>0.13636363636363635</v>
      </c>
    </row>
    <row r="17" spans="2:17" ht="15" customHeight="1" x14ac:dyDescent="0.25">
      <c r="B17" s="15">
        <v>12</v>
      </c>
      <c r="C17" s="49" t="s">
        <v>197</v>
      </c>
      <c r="D17" s="39">
        <f>COUNTIF(Φύλλο1!$AA:$AA,$B17)</f>
        <v>2</v>
      </c>
      <c r="E17" s="36">
        <f t="shared" si="0"/>
        <v>1.9230769230769232E-2</v>
      </c>
      <c r="F17" s="25">
        <f>COUNTIFS(Φύλλο1!$D:$D,"&lt;=4",Φύλλο1!$AA:$AA,$B17)</f>
        <v>0</v>
      </c>
      <c r="G17" s="44">
        <f t="shared" si="1"/>
        <v>0</v>
      </c>
      <c r="H17" s="28">
        <f>COUNTIFS(Φύλλο1!$D:$D,"&gt;=5",Φύλλο1!$AA:$AA,$B17)</f>
        <v>2</v>
      </c>
      <c r="I17" s="36">
        <f t="shared" si="2"/>
        <v>7.6923076923076927E-2</v>
      </c>
      <c r="J17" s="30">
        <f>COUNTIFS(Φύλλο1!$F:$F,"1",Φύλλο1!$AA:$AA,$B17)</f>
        <v>1</v>
      </c>
      <c r="K17" s="44">
        <f t="shared" si="3"/>
        <v>2.1276595744680851E-2</v>
      </c>
      <c r="L17" s="28">
        <f>COUNTIFS(Φύλλο1!$F:$F,"2",Φύλλο1!$AA:$AA,$B17)</f>
        <v>1</v>
      </c>
      <c r="M17" s="36">
        <f t="shared" si="4"/>
        <v>1.7543859649122806E-2</v>
      </c>
      <c r="N17" s="25">
        <f>COUNTIFS(Φύλλο1!$G:$G,"1",Φύλλο1!$AA:$AA,$B17)</f>
        <v>2</v>
      </c>
      <c r="O17" s="44">
        <f t="shared" si="5"/>
        <v>2.4691358024691357E-2</v>
      </c>
      <c r="P17" s="28">
        <f>COUNTIFS(Φύλλο1!$G:$G,"2",Φύλλο1!$AA:$AA,$B17)</f>
        <v>0</v>
      </c>
      <c r="Q17" s="36">
        <f t="shared" si="6"/>
        <v>0</v>
      </c>
    </row>
    <row r="18" spans="2:17" ht="15" customHeight="1" x14ac:dyDescent="0.25">
      <c r="B18" s="15">
        <v>13</v>
      </c>
      <c r="C18" s="50" t="s">
        <v>198</v>
      </c>
      <c r="D18" s="39">
        <f>COUNTIF(Φύλλο1!$AA:$AA,$B18)</f>
        <v>1</v>
      </c>
      <c r="E18" s="36">
        <f t="shared" si="0"/>
        <v>9.6153846153846159E-3</v>
      </c>
      <c r="F18" s="25">
        <f>COUNTIFS(Φύλλο1!$D:$D,"&lt;=4",Φύλλο1!$AA:$AA,$B18)</f>
        <v>1</v>
      </c>
      <c r="G18" s="44">
        <f t="shared" si="1"/>
        <v>1.282051282051282E-2</v>
      </c>
      <c r="H18" s="28">
        <f>COUNTIFS(Φύλλο1!$D:$D,"&gt;=5",Φύλλο1!$AA:$AA,$B18)</f>
        <v>0</v>
      </c>
      <c r="I18" s="36">
        <f t="shared" si="2"/>
        <v>0</v>
      </c>
      <c r="J18" s="30">
        <f>COUNTIFS(Φύλλο1!$F:$F,"1",Φύλλο1!$AA:$AA,$B18)</f>
        <v>0</v>
      </c>
      <c r="K18" s="44">
        <f t="shared" si="3"/>
        <v>0</v>
      </c>
      <c r="L18" s="28">
        <f>COUNTIFS(Φύλλο1!$F:$F,"2",Φύλλο1!$AA:$AA,$B18)</f>
        <v>1</v>
      </c>
      <c r="M18" s="36">
        <f t="shared" si="4"/>
        <v>1.7543859649122806E-2</v>
      </c>
      <c r="N18" s="25">
        <f>COUNTIFS(Φύλλο1!$G:$G,"1",Φύλλο1!$AA:$AA,$B18)</f>
        <v>0</v>
      </c>
      <c r="O18" s="44">
        <f t="shared" si="5"/>
        <v>0</v>
      </c>
      <c r="P18" s="28">
        <f>COUNTIFS(Φύλλο1!$G:$G,"2",Φύλλο1!$AA:$AA,$B18)</f>
        <v>1</v>
      </c>
      <c r="Q18" s="36">
        <f t="shared" si="6"/>
        <v>4.5454545454545456E-2</v>
      </c>
    </row>
    <row r="19" spans="2:17" ht="15" customHeight="1" x14ac:dyDescent="0.25">
      <c r="B19" s="15">
        <v>14</v>
      </c>
      <c r="C19" s="49" t="s">
        <v>199</v>
      </c>
      <c r="D19" s="39">
        <f>COUNTIF(Φύλλο1!$AA:$AA,$B19)</f>
        <v>3</v>
      </c>
      <c r="E19" s="36">
        <f t="shared" si="0"/>
        <v>2.8846153846153848E-2</v>
      </c>
      <c r="F19" s="25">
        <f>COUNTIFS(Φύλλο1!$D:$D,"&lt;=4",Φύλλο1!$AA:$AA,$B19)</f>
        <v>1</v>
      </c>
      <c r="G19" s="44">
        <f t="shared" si="1"/>
        <v>1.282051282051282E-2</v>
      </c>
      <c r="H19" s="28">
        <f>COUNTIFS(Φύλλο1!$D:$D,"&gt;=5",Φύλλο1!$AA:$AA,$B19)</f>
        <v>2</v>
      </c>
      <c r="I19" s="36">
        <f t="shared" si="2"/>
        <v>7.6923076923076927E-2</v>
      </c>
      <c r="J19" s="30">
        <f>COUNTIFS(Φύλλο1!$F:$F,"1",Φύλλο1!$AA:$AA,$B19)</f>
        <v>2</v>
      </c>
      <c r="K19" s="44">
        <f t="shared" si="3"/>
        <v>4.2553191489361701E-2</v>
      </c>
      <c r="L19" s="28">
        <f>COUNTIFS(Φύλλο1!$F:$F,"2",Φύλλο1!$AA:$AA,$B19)</f>
        <v>1</v>
      </c>
      <c r="M19" s="36">
        <f t="shared" si="4"/>
        <v>1.7543859649122806E-2</v>
      </c>
      <c r="N19" s="25">
        <f>COUNTIFS(Φύλλο1!$G:$G,"1",Φύλλο1!$AA:$AA,$B19)</f>
        <v>3</v>
      </c>
      <c r="O19" s="44">
        <f t="shared" si="5"/>
        <v>3.7037037037037035E-2</v>
      </c>
      <c r="P19" s="28">
        <f>COUNTIFS(Φύλλο1!$G:$G,"2",Φύλλο1!$AA:$AA,$B19)</f>
        <v>0</v>
      </c>
      <c r="Q19" s="36">
        <f t="shared" si="6"/>
        <v>0</v>
      </c>
    </row>
    <row r="20" spans="2:17" ht="15" customHeight="1" x14ac:dyDescent="0.25">
      <c r="B20" s="15"/>
      <c r="C20" s="20"/>
      <c r="D20" s="39"/>
      <c r="E20" s="18"/>
      <c r="F20" s="25"/>
      <c r="G20" s="37"/>
      <c r="H20" s="28"/>
      <c r="I20" s="18"/>
      <c r="J20" s="30"/>
      <c r="K20" s="37"/>
      <c r="L20" s="28"/>
      <c r="M20" s="18"/>
      <c r="N20" s="25"/>
      <c r="O20" s="37"/>
      <c r="P20" s="28"/>
      <c r="Q20" s="18"/>
    </row>
    <row r="21" spans="2:17" ht="15" customHeight="1" x14ac:dyDescent="0.25">
      <c r="B21" s="15"/>
      <c r="C21" s="21" t="s">
        <v>71</v>
      </c>
      <c r="D21" s="39">
        <f>SUM(D6:D19)</f>
        <v>104</v>
      </c>
      <c r="E21" s="18"/>
      <c r="F21" s="25">
        <f>SUM(F6:F19)</f>
        <v>78</v>
      </c>
      <c r="G21" s="37"/>
      <c r="H21" s="28">
        <f>SUM(H6:H19)</f>
        <v>26</v>
      </c>
      <c r="I21" s="18"/>
      <c r="J21" s="30">
        <f>SUM(J6:J19)</f>
        <v>47</v>
      </c>
      <c r="K21" s="37"/>
      <c r="L21" s="28">
        <f>SUM(L6:L19)</f>
        <v>57</v>
      </c>
      <c r="M21" s="18"/>
      <c r="N21" s="25">
        <f>SUM(N6:N19)</f>
        <v>81</v>
      </c>
      <c r="O21" s="37"/>
      <c r="P21" s="28">
        <f>SUM(P6:P19)</f>
        <v>22</v>
      </c>
      <c r="Q21" s="18"/>
    </row>
    <row r="22" spans="2:17" ht="15.75" thickBot="1" x14ac:dyDescent="0.3">
      <c r="B22" s="17"/>
      <c r="C22" s="23"/>
      <c r="D22" s="40"/>
      <c r="E22" s="19"/>
      <c r="F22" s="26"/>
      <c r="G22" s="38"/>
      <c r="H22" s="29"/>
      <c r="I22" s="19"/>
      <c r="J22" s="31"/>
      <c r="K22" s="38"/>
      <c r="L22" s="29"/>
      <c r="M22" s="19"/>
      <c r="N22" s="26"/>
      <c r="O22" s="38"/>
      <c r="P22" s="29"/>
      <c r="Q22" s="19"/>
    </row>
    <row r="23" spans="2:17" ht="15.75" thickTop="1" x14ac:dyDescent="0.25"/>
  </sheetData>
  <mergeCells count="10"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sqref="A1:XFD104857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201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x14ac:dyDescent="0.25">
      <c r="B6" s="15">
        <v>1</v>
      </c>
      <c r="C6" s="49" t="s">
        <v>203</v>
      </c>
      <c r="D6" s="39">
        <f>COUNTIF(Φύλλο1!$AB:$AB,$B6)</f>
        <v>24</v>
      </c>
      <c r="E6" s="36">
        <f>D6/$D$14</f>
        <v>0.23300970873786409</v>
      </c>
      <c r="F6" s="25">
        <f>COUNTIFS(Φύλλο1!$D:$D,"&lt;=4",Φύλλο1!$AB:$AB,$B6)</f>
        <v>17</v>
      </c>
      <c r="G6" s="44">
        <f>F6/$F$14</f>
        <v>0.22077922077922077</v>
      </c>
      <c r="H6" s="28">
        <f>COUNTIFS(Φύλλο1!$D:$D,"&gt;=5",Φύλλο1!$AB:$AB,$B6)</f>
        <v>7</v>
      </c>
      <c r="I6" s="36">
        <f>H6/$H$14</f>
        <v>0.26923076923076922</v>
      </c>
      <c r="J6" s="30">
        <f>COUNTIFS(Φύλλο1!$F:$F,"1",Φύλλο1!$AB:$AB,$B6)</f>
        <v>13</v>
      </c>
      <c r="K6" s="44">
        <f>J6/$J$14</f>
        <v>0.27659574468085107</v>
      </c>
      <c r="L6" s="28">
        <f>COUNTIFS(Φύλλο1!$F:$F,"2",Φύλλο1!$AB:$AB,$B6)</f>
        <v>11</v>
      </c>
      <c r="M6" s="36">
        <f>L6/$L$14</f>
        <v>0.19642857142857142</v>
      </c>
      <c r="N6" s="25">
        <f>COUNTIFS(Φύλλο1!$G:$G,"1",Φύλλο1!$AB:$AB,$B6)</f>
        <v>17</v>
      </c>
      <c r="O6" s="44">
        <f>N6/$N$14</f>
        <v>0.21249999999999999</v>
      </c>
      <c r="P6" s="28">
        <f>COUNTIFS(Φύλλο1!$G:$G,"2",Φύλλο1!$AB:$AB,$B6)</f>
        <v>7</v>
      </c>
      <c r="Q6" s="36">
        <f>P6/$P$14</f>
        <v>0.31818181818181818</v>
      </c>
    </row>
    <row r="7" spans="2:17" x14ac:dyDescent="0.25">
      <c r="B7" s="15">
        <v>2</v>
      </c>
      <c r="C7" s="49" t="s">
        <v>204</v>
      </c>
      <c r="D7" s="39">
        <f>COUNTIF(Φύλλο1!$AB:$AB,$B7)</f>
        <v>25</v>
      </c>
      <c r="E7" s="36">
        <f t="shared" ref="E7:E12" si="0">D7/$D$14</f>
        <v>0.24271844660194175</v>
      </c>
      <c r="F7" s="25">
        <f>COUNTIFS(Φύλλο1!$D:$D,"&lt;=4",Φύλλο1!$AB:$AB,$B7)</f>
        <v>19</v>
      </c>
      <c r="G7" s="44">
        <f t="shared" ref="G7:G12" si="1">F7/$F$14</f>
        <v>0.24675324675324675</v>
      </c>
      <c r="H7" s="28">
        <f>COUNTIFS(Φύλλο1!$D:$D,"&gt;=5",Φύλλο1!$AB:$AB,$B7)</f>
        <v>6</v>
      </c>
      <c r="I7" s="36">
        <f t="shared" ref="I7:I12" si="2">H7/$H$14</f>
        <v>0.23076923076923078</v>
      </c>
      <c r="J7" s="30">
        <f>COUNTIFS(Φύλλο1!$F:$F,"1",Φύλλο1!$AB:$AB,$B7)</f>
        <v>14</v>
      </c>
      <c r="K7" s="44">
        <f t="shared" ref="K7:K12" si="3">J7/$J$14</f>
        <v>0.2978723404255319</v>
      </c>
      <c r="L7" s="28">
        <f>COUNTIFS(Φύλλο1!$F:$F,"2",Φύλλο1!$AB:$AB,$B7)</f>
        <v>11</v>
      </c>
      <c r="M7" s="36">
        <f t="shared" ref="M7:M12" si="4">L7/$L$14</f>
        <v>0.19642857142857142</v>
      </c>
      <c r="N7" s="25">
        <f>COUNTIFS(Φύλλο1!$G:$G,"1",Φύλλο1!$AB:$AB,$B7)</f>
        <v>21</v>
      </c>
      <c r="O7" s="44">
        <f t="shared" ref="O7:O12" si="5">N7/$N$14</f>
        <v>0.26250000000000001</v>
      </c>
      <c r="P7" s="28">
        <f>COUNTIFS(Φύλλο1!$G:$G,"2",Φύλλο1!$AB:$AB,$B7)</f>
        <v>4</v>
      </c>
      <c r="Q7" s="36">
        <f t="shared" ref="Q7:Q12" si="6">P7/$P$14</f>
        <v>0.18181818181818182</v>
      </c>
    </row>
    <row r="8" spans="2:17" ht="15" customHeight="1" x14ac:dyDescent="0.25">
      <c r="B8" s="15">
        <v>3</v>
      </c>
      <c r="C8" s="49" t="s">
        <v>205</v>
      </c>
      <c r="D8" s="39">
        <f>COUNTIF(Φύλλο1!$AB:$AB,$B8)</f>
        <v>12</v>
      </c>
      <c r="E8" s="36">
        <f t="shared" si="0"/>
        <v>0.11650485436893204</v>
      </c>
      <c r="F8" s="25">
        <f>COUNTIFS(Φύλλο1!$D:$D,"&lt;=4",Φύλλο1!$AB:$AB,$B8)</f>
        <v>11</v>
      </c>
      <c r="G8" s="44">
        <f t="shared" si="1"/>
        <v>0.14285714285714285</v>
      </c>
      <c r="H8" s="28">
        <f>COUNTIFS(Φύλλο1!$D:$D,"&gt;=5",Φύλλο1!$AB:$AB,$B8)</f>
        <v>1</v>
      </c>
      <c r="I8" s="36">
        <f t="shared" si="2"/>
        <v>3.8461538461538464E-2</v>
      </c>
      <c r="J8" s="30">
        <f>COUNTIFS(Φύλλο1!$F:$F,"1",Φύλλο1!$AB:$AB,$B8)</f>
        <v>5</v>
      </c>
      <c r="K8" s="44">
        <f t="shared" si="3"/>
        <v>0.10638297872340426</v>
      </c>
      <c r="L8" s="28">
        <f>COUNTIFS(Φύλλο1!$F:$F,"2",Φύλλο1!$AB:$AB,$B8)</f>
        <v>7</v>
      </c>
      <c r="M8" s="36">
        <f t="shared" si="4"/>
        <v>0.125</v>
      </c>
      <c r="N8" s="25">
        <f>COUNTIFS(Φύλλο1!$G:$G,"1",Φύλλο1!$AB:$AB,$B8)</f>
        <v>10</v>
      </c>
      <c r="O8" s="44">
        <f t="shared" si="5"/>
        <v>0.125</v>
      </c>
      <c r="P8" s="28">
        <f>COUNTIFS(Φύλλο1!$G:$G,"2",Φύλλο1!$AB:$AB,$B8)</f>
        <v>2</v>
      </c>
      <c r="Q8" s="36">
        <f t="shared" si="6"/>
        <v>9.0909090909090912E-2</v>
      </c>
    </row>
    <row r="9" spans="2:17" ht="33.75" x14ac:dyDescent="0.25">
      <c r="B9" s="15">
        <v>4</v>
      </c>
      <c r="C9" s="49" t="s">
        <v>207</v>
      </c>
      <c r="D9" s="39">
        <f>COUNTIF(Φύλλο1!$AB:$AB,$B9)</f>
        <v>24</v>
      </c>
      <c r="E9" s="36">
        <f t="shared" si="0"/>
        <v>0.23300970873786409</v>
      </c>
      <c r="F9" s="25">
        <f>COUNTIFS(Φύλλο1!$D:$D,"&lt;=4",Φύλλο1!$AB:$AB,$B9)</f>
        <v>18</v>
      </c>
      <c r="G9" s="44">
        <f t="shared" si="1"/>
        <v>0.23376623376623376</v>
      </c>
      <c r="H9" s="28">
        <f>COUNTIFS(Φύλλο1!$D:$D,"&gt;=5",Φύλλο1!$AB:$AB,$B9)</f>
        <v>6</v>
      </c>
      <c r="I9" s="36">
        <f t="shared" si="2"/>
        <v>0.23076923076923078</v>
      </c>
      <c r="J9" s="30">
        <f>COUNTIFS(Φύλλο1!$F:$F,"1",Φύλλο1!$AB:$AB,$B9)</f>
        <v>7</v>
      </c>
      <c r="K9" s="44">
        <f t="shared" si="3"/>
        <v>0.14893617021276595</v>
      </c>
      <c r="L9" s="28">
        <f>COUNTIFS(Φύλλο1!$F:$F,"2",Φύλλο1!$AB:$AB,$B9)</f>
        <v>17</v>
      </c>
      <c r="M9" s="36">
        <f t="shared" si="4"/>
        <v>0.30357142857142855</v>
      </c>
      <c r="N9" s="25">
        <f>COUNTIFS(Φύλλο1!$G:$G,"1",Φύλλο1!$AB:$AB,$B9)</f>
        <v>19</v>
      </c>
      <c r="O9" s="44">
        <f t="shared" si="5"/>
        <v>0.23749999999999999</v>
      </c>
      <c r="P9" s="28">
        <f>COUNTIFS(Φύλλο1!$G:$G,"2",Φύλλο1!$AB:$AB,$B9)</f>
        <v>5</v>
      </c>
      <c r="Q9" s="36">
        <f t="shared" si="6"/>
        <v>0.22727272727272727</v>
      </c>
    </row>
    <row r="10" spans="2:17" ht="22.5" x14ac:dyDescent="0.25">
      <c r="B10" s="15">
        <v>5</v>
      </c>
      <c r="C10" s="49" t="s">
        <v>208</v>
      </c>
      <c r="D10" s="39">
        <f>COUNTIF(Φύλλο1!$AB:$AB,$B10)</f>
        <v>15</v>
      </c>
      <c r="E10" s="36">
        <f t="shared" si="0"/>
        <v>0.14563106796116504</v>
      </c>
      <c r="F10" s="25">
        <f>COUNTIFS(Φύλλο1!$D:$D,"&lt;=4",Φύλλο1!$AB:$AB,$B10)</f>
        <v>9</v>
      </c>
      <c r="G10" s="44">
        <f t="shared" si="1"/>
        <v>0.11688311688311688</v>
      </c>
      <c r="H10" s="28">
        <f>COUNTIFS(Φύλλο1!$D:$D,"&gt;=5",Φύλλο1!$AB:$AB,$B10)</f>
        <v>6</v>
      </c>
      <c r="I10" s="36">
        <f t="shared" si="2"/>
        <v>0.23076923076923078</v>
      </c>
      <c r="J10" s="30">
        <f>COUNTIFS(Φύλλο1!$F:$F,"1",Φύλλο1!$AB:$AB,$B10)</f>
        <v>8</v>
      </c>
      <c r="K10" s="44">
        <f t="shared" si="3"/>
        <v>0.1702127659574468</v>
      </c>
      <c r="L10" s="28">
        <f>COUNTIFS(Φύλλο1!$F:$F,"2",Φύλλο1!$AB:$AB,$B10)</f>
        <v>7</v>
      </c>
      <c r="M10" s="36">
        <f t="shared" si="4"/>
        <v>0.125</v>
      </c>
      <c r="N10" s="25">
        <f>COUNTIFS(Φύλλο1!$G:$G,"1",Φύλλο1!$AB:$AB,$B10)</f>
        <v>10</v>
      </c>
      <c r="O10" s="44">
        <f t="shared" si="5"/>
        <v>0.125</v>
      </c>
      <c r="P10" s="28">
        <f>COUNTIFS(Φύλλο1!$G:$G,"2",Φύλλο1!$AB:$AB,$B10)</f>
        <v>4</v>
      </c>
      <c r="Q10" s="36">
        <f t="shared" si="6"/>
        <v>0.18181818181818182</v>
      </c>
    </row>
    <row r="11" spans="2:17" ht="15" customHeight="1" x14ac:dyDescent="0.25">
      <c r="B11" s="15">
        <v>6</v>
      </c>
      <c r="C11" s="49" t="s">
        <v>206</v>
      </c>
      <c r="D11" s="39">
        <f>COUNTIF(Φύλλο1!$AB:$AB,$B11)</f>
        <v>1</v>
      </c>
      <c r="E11" s="36">
        <f t="shared" si="0"/>
        <v>9.7087378640776691E-3</v>
      </c>
      <c r="F11" s="25">
        <f>COUNTIFS(Φύλλο1!$D:$D,"&lt;=4",Φύλλο1!$AB:$AB,$B11)</f>
        <v>1</v>
      </c>
      <c r="G11" s="44">
        <f t="shared" si="1"/>
        <v>1.2987012987012988E-2</v>
      </c>
      <c r="H11" s="28">
        <f>COUNTIFS(Φύλλο1!$D:$D,"&gt;=5",Φύλλο1!$AB:$AB,$B11)</f>
        <v>0</v>
      </c>
      <c r="I11" s="36">
        <f t="shared" si="2"/>
        <v>0</v>
      </c>
      <c r="J11" s="30">
        <f>COUNTIFS(Φύλλο1!$F:$F,"1",Φύλλο1!$AB:$AB,$B11)</f>
        <v>0</v>
      </c>
      <c r="K11" s="44">
        <f t="shared" si="3"/>
        <v>0</v>
      </c>
      <c r="L11" s="28">
        <f>COUNTIFS(Φύλλο1!$F:$F,"2",Φύλλο1!$AB:$AB,$B11)</f>
        <v>1</v>
      </c>
      <c r="M11" s="36">
        <f t="shared" si="4"/>
        <v>1.7857142857142856E-2</v>
      </c>
      <c r="N11" s="25">
        <f>COUNTIFS(Φύλλο1!$G:$G,"1",Φύλλο1!$AB:$AB,$B11)</f>
        <v>1</v>
      </c>
      <c r="O11" s="44">
        <f t="shared" si="5"/>
        <v>1.2500000000000001E-2</v>
      </c>
      <c r="P11" s="28">
        <f>COUNTIFS(Φύλλο1!$G:$G,"2",Φύλλο1!$AB:$AB,$B11)</f>
        <v>0</v>
      </c>
      <c r="Q11" s="36">
        <f t="shared" si="6"/>
        <v>0</v>
      </c>
    </row>
    <row r="12" spans="2:17" ht="15" customHeight="1" x14ac:dyDescent="0.25">
      <c r="B12" s="15">
        <v>7</v>
      </c>
      <c r="C12" s="49" t="s">
        <v>84</v>
      </c>
      <c r="D12" s="39">
        <f>COUNTIF(Φύλλο1!$AB:$AB,$B12)</f>
        <v>2</v>
      </c>
      <c r="E12" s="36">
        <f t="shared" si="0"/>
        <v>1.9417475728155338E-2</v>
      </c>
      <c r="F12" s="25">
        <f>COUNTIFS(Φύλλο1!$D:$D,"&lt;=4",Φύλλο1!$AB:$AB,$B12)</f>
        <v>2</v>
      </c>
      <c r="G12" s="44">
        <f t="shared" si="1"/>
        <v>2.5974025974025976E-2</v>
      </c>
      <c r="H12" s="28">
        <f>COUNTIFS(Φύλλο1!$D:$D,"&gt;=5",Φύλλο1!$AB:$AB,$B12)</f>
        <v>0</v>
      </c>
      <c r="I12" s="36">
        <f t="shared" si="2"/>
        <v>0</v>
      </c>
      <c r="J12" s="30">
        <f>COUNTIFS(Φύλλο1!$F:$F,"1",Φύλλο1!$AB:$AB,$B12)</f>
        <v>0</v>
      </c>
      <c r="K12" s="44">
        <f t="shared" si="3"/>
        <v>0</v>
      </c>
      <c r="L12" s="28">
        <f>COUNTIFS(Φύλλο1!$F:$F,"2",Φύλλο1!$AB:$AB,$B12)</f>
        <v>2</v>
      </c>
      <c r="M12" s="36">
        <f t="shared" si="4"/>
        <v>3.5714285714285712E-2</v>
      </c>
      <c r="N12" s="25">
        <f>COUNTIFS(Φύλλο1!$G:$G,"1",Φύλλο1!$AB:$AB,$B12)</f>
        <v>2</v>
      </c>
      <c r="O12" s="44">
        <f t="shared" si="5"/>
        <v>2.5000000000000001E-2</v>
      </c>
      <c r="P12" s="28">
        <f>COUNTIFS(Φύλλο1!$G:$G,"2",Φύλλο1!$AB:$AB,$B12)</f>
        <v>0</v>
      </c>
      <c r="Q12" s="36">
        <f t="shared" si="6"/>
        <v>0</v>
      </c>
    </row>
    <row r="13" spans="2:17" ht="15" customHeight="1" x14ac:dyDescent="0.25">
      <c r="B13" s="15"/>
      <c r="C13" s="20"/>
      <c r="D13" s="39"/>
      <c r="E13" s="18"/>
      <c r="F13" s="25"/>
      <c r="G13" s="37"/>
      <c r="H13" s="28"/>
      <c r="I13" s="18"/>
      <c r="J13" s="30"/>
      <c r="K13" s="37"/>
      <c r="L13" s="28"/>
      <c r="M13" s="18"/>
      <c r="N13" s="25"/>
      <c r="O13" s="37"/>
      <c r="P13" s="28"/>
      <c r="Q13" s="18"/>
    </row>
    <row r="14" spans="2:17" ht="15" customHeight="1" x14ac:dyDescent="0.25">
      <c r="B14" s="15"/>
      <c r="C14" s="21" t="s">
        <v>71</v>
      </c>
      <c r="D14" s="39">
        <f>SUM(D6:D12)</f>
        <v>103</v>
      </c>
      <c r="E14" s="18"/>
      <c r="F14" s="25">
        <f>SUM(F6:F12)</f>
        <v>77</v>
      </c>
      <c r="G14" s="37"/>
      <c r="H14" s="28">
        <f>SUM(H6:H12)</f>
        <v>26</v>
      </c>
      <c r="I14" s="18"/>
      <c r="J14" s="30">
        <f>SUM(J6:J12)</f>
        <v>47</v>
      </c>
      <c r="K14" s="37"/>
      <c r="L14" s="28">
        <f>SUM(L6:L12)</f>
        <v>56</v>
      </c>
      <c r="M14" s="18"/>
      <c r="N14" s="25">
        <f>SUM(N6:N12)</f>
        <v>80</v>
      </c>
      <c r="O14" s="37"/>
      <c r="P14" s="28">
        <f>SUM(P6:P12)</f>
        <v>22</v>
      </c>
      <c r="Q14" s="18"/>
    </row>
    <row r="15" spans="2:17" ht="15.75" thickBot="1" x14ac:dyDescent="0.3">
      <c r="B15" s="17"/>
      <c r="C15" s="23"/>
      <c r="D15" s="40"/>
      <c r="E15" s="19"/>
      <c r="F15" s="26"/>
      <c r="G15" s="38"/>
      <c r="H15" s="29"/>
      <c r="I15" s="19"/>
      <c r="J15" s="31"/>
      <c r="K15" s="38"/>
      <c r="L15" s="29"/>
      <c r="M15" s="19"/>
      <c r="N15" s="26"/>
      <c r="O15" s="38"/>
      <c r="P15" s="29"/>
      <c r="Q15" s="19"/>
    </row>
    <row r="16" spans="2:17" ht="15.75" thickTop="1" x14ac:dyDescent="0.25"/>
    <row r="18" spans="2:17" ht="15.75" thickBot="1" x14ac:dyDescent="0.3"/>
    <row r="19" spans="2:17" ht="24" customHeight="1" thickTop="1" thickBot="1" x14ac:dyDescent="0.35">
      <c r="B19" s="48" t="s">
        <v>202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7"/>
    </row>
    <row r="20" spans="2:17" ht="15.75" thickTop="1" x14ac:dyDescent="0.25">
      <c r="B20" s="14"/>
      <c r="C20" s="35"/>
      <c r="D20" s="41" t="s">
        <v>85</v>
      </c>
      <c r="E20" s="42"/>
      <c r="F20" s="41" t="s">
        <v>86</v>
      </c>
      <c r="G20" s="43"/>
      <c r="H20" s="43"/>
      <c r="I20" s="42"/>
      <c r="J20" s="41" t="s">
        <v>87</v>
      </c>
      <c r="K20" s="43"/>
      <c r="L20" s="43"/>
      <c r="M20" s="42"/>
      <c r="N20" s="41" t="s">
        <v>90</v>
      </c>
      <c r="O20" s="43"/>
      <c r="P20" s="43"/>
      <c r="Q20" s="42"/>
    </row>
    <row r="21" spans="2:17" x14ac:dyDescent="0.25">
      <c r="B21" s="15"/>
      <c r="C21" s="20"/>
      <c r="D21" s="39"/>
      <c r="E21" s="18"/>
      <c r="F21" s="45" t="s">
        <v>67</v>
      </c>
      <c r="G21" s="24"/>
      <c r="H21" s="27" t="s">
        <v>68</v>
      </c>
      <c r="I21" s="46"/>
      <c r="J21" s="45" t="s">
        <v>88</v>
      </c>
      <c r="K21" s="24"/>
      <c r="L21" s="27" t="s">
        <v>89</v>
      </c>
      <c r="M21" s="46"/>
      <c r="N21" s="45" t="s">
        <v>69</v>
      </c>
      <c r="O21" s="24"/>
      <c r="P21" s="27" t="s">
        <v>70</v>
      </c>
      <c r="Q21" s="46"/>
    </row>
    <row r="22" spans="2:17" x14ac:dyDescent="0.25">
      <c r="B22" s="15"/>
      <c r="C22" s="20"/>
      <c r="D22" s="39" t="s">
        <v>92</v>
      </c>
      <c r="E22" s="18" t="s">
        <v>93</v>
      </c>
      <c r="F22" s="25" t="s">
        <v>92</v>
      </c>
      <c r="G22" s="37" t="s">
        <v>93</v>
      </c>
      <c r="H22" s="28" t="s">
        <v>92</v>
      </c>
      <c r="I22" s="18" t="s">
        <v>93</v>
      </c>
      <c r="J22" s="30" t="s">
        <v>92</v>
      </c>
      <c r="K22" s="37" t="s">
        <v>93</v>
      </c>
      <c r="L22" s="28" t="s">
        <v>92</v>
      </c>
      <c r="M22" s="18" t="s">
        <v>93</v>
      </c>
      <c r="N22" s="25" t="s">
        <v>92</v>
      </c>
      <c r="O22" s="37" t="s">
        <v>93</v>
      </c>
      <c r="P22" s="28" t="s">
        <v>92</v>
      </c>
      <c r="Q22" s="18" t="s">
        <v>93</v>
      </c>
    </row>
    <row r="23" spans="2:17" ht="15" customHeight="1" x14ac:dyDescent="0.25">
      <c r="B23" s="15">
        <v>1</v>
      </c>
      <c r="C23" s="49" t="s">
        <v>203</v>
      </c>
      <c r="D23" s="39">
        <f>COUNTIF(Φύλλο1!$AB:$AD,$B23)</f>
        <v>69</v>
      </c>
      <c r="E23" s="36">
        <f>D23/$D$31</f>
        <v>0.23793103448275862</v>
      </c>
      <c r="F23" s="25">
        <f>COUNTIFS(Φύλλο1!$D:$D,"&lt;=4",Φύλλο1!$AB:$AB,$B23)+COUNTIFS(Φύλλο1!$D:$D,"&lt;=4",Φύλλο1!$AC:$AC,$B23)+COUNTIFS(Φύλλο1!$D:$D,"&lt;=4",Φύλλο1!$AD:$AD,$B23)</f>
        <v>48</v>
      </c>
      <c r="G23" s="44">
        <f>F23/$F$31</f>
        <v>0.22018348623853212</v>
      </c>
      <c r="H23" s="28">
        <f>COUNTIFS(Φύλλο1!$D:$D,"&gt;=5",Φύλλο1!$AB:$AB,$B23)+COUNTIFS(Φύλλο1!$D:$D,"&gt;=5",Φύλλο1!$AC:$AC,$B23)+COUNTIFS(Φύλλο1!$D:$D,"&gt;=5",Φύλλο1!$AD:$AD,$B23)</f>
        <v>21</v>
      </c>
      <c r="I23" s="36">
        <f>H23/$H$31</f>
        <v>0.29166666666666669</v>
      </c>
      <c r="J23" s="30">
        <f>COUNTIFS(Φύλλο1!$F:$F,"1",Φύλλο1!$AB:$AB,$B23)+COUNTIFS(Φύλλο1!$F:$F,"1",Φύλλο1!$AC:$AC,$B23)+COUNTIFS(Φύλλο1!$F:$F,"1",Φύλλο1!$AD:$AD,$B23)</f>
        <v>30</v>
      </c>
      <c r="K23" s="44">
        <f>J23/$J$31</f>
        <v>0.234375</v>
      </c>
      <c r="L23" s="28">
        <f>COUNTIFS(Φύλλο1!$F:$F,"2",Φύλλο1!$AB:$AB,$B23)+COUNTIFS(Φύλλο1!$F:$F,"2",Φύλλο1!$AC:$AC,$B23)+COUNTIFS(Φύλλο1!$F:$F,"2",Φύλλο1!$AD:$AD,$B23)</f>
        <v>39</v>
      </c>
      <c r="M23" s="36">
        <f>L23/$L$31</f>
        <v>0.24074074074074073</v>
      </c>
      <c r="N23" s="25">
        <f>COUNTIFS(Φύλλο1!$G:$G,"1",Φύλλο1!$AB:$AB,$B23)+COUNTIFS(Φύλλο1!$G:$G,"1",Φύλλο1!$AC:$AC,$B23)+COUNTIFS(Φύλλο1!$G:$G,"1",Φύλλο1!$AD:$AD,$B23)</f>
        <v>52</v>
      </c>
      <c r="O23" s="44">
        <f>N23/$N$31</f>
        <v>0.22807017543859648</v>
      </c>
      <c r="P23" s="28">
        <f>COUNTIFS(Φύλλο1!$G:$G,"2",Φύλλο1!$AB:$AB,$B23)+COUNTIFS(Φύλλο1!$G:$G,"2",Φύλλο1!$AC:$AC,$B23)+COUNTIFS(Φύλλο1!$G:$G,"2",Φύλλο1!$AD:$AD,$B23)</f>
        <v>16</v>
      </c>
      <c r="Q23" s="36">
        <f>P23/$P$31</f>
        <v>0.26666666666666666</v>
      </c>
    </row>
    <row r="24" spans="2:17" ht="15" customHeight="1" x14ac:dyDescent="0.25">
      <c r="B24" s="15">
        <v>2</v>
      </c>
      <c r="C24" s="49" t="s">
        <v>204</v>
      </c>
      <c r="D24" s="39">
        <f>COUNTIF(Φύλλο1!$AB:$AD,$B24)</f>
        <v>66</v>
      </c>
      <c r="E24" s="36">
        <f t="shared" ref="E24:E29" si="7">D24/$D$31</f>
        <v>0.22758620689655173</v>
      </c>
      <c r="F24" s="25">
        <f>COUNTIFS(Φύλλο1!$D:$D,"&lt;=4",Φύλλο1!$AB:$AB,$B24)+COUNTIFS(Φύλλο1!$D:$D,"&lt;=4",Φύλλο1!$AC:$AC,$B24)+COUNTIFS(Φύλλο1!$D:$D,"&lt;=4",Φύλλο1!$AD:$AD,$B24)</f>
        <v>50</v>
      </c>
      <c r="G24" s="44">
        <f t="shared" ref="G24:G29" si="8">F24/$F$31</f>
        <v>0.22935779816513763</v>
      </c>
      <c r="H24" s="28">
        <f>COUNTIFS(Φύλλο1!$D:$D,"&gt;=5",Φύλλο1!$AB:$AB,$B24)+COUNTIFS(Φύλλο1!$D:$D,"&gt;=5",Φύλλο1!$AC:$AC,$B24)+COUNTIFS(Φύλλο1!$D:$D,"&gt;=5",Φύλλο1!$AD:$AD,$B24)</f>
        <v>16</v>
      </c>
      <c r="I24" s="36">
        <f t="shared" ref="I24:I29" si="9">H24/$H$31</f>
        <v>0.22222222222222221</v>
      </c>
      <c r="J24" s="30">
        <f>COUNTIFS(Φύλλο1!$F:$F,"1",Φύλλο1!$AB:$AB,$B24)+COUNTIFS(Φύλλο1!$F:$F,"1",Φύλλο1!$AC:$AC,$B24)+COUNTIFS(Φύλλο1!$F:$F,"1",Φύλλο1!$AD:$AD,$B24)</f>
        <v>31</v>
      </c>
      <c r="K24" s="44">
        <f t="shared" ref="K24:K29" si="10">J24/$J$31</f>
        <v>0.2421875</v>
      </c>
      <c r="L24" s="28">
        <f>COUNTIFS(Φύλλο1!$F:$F,"2",Φύλλο1!$AB:$AB,$B24)+COUNTIFS(Φύλλο1!$F:$F,"2",Φύλλο1!$AC:$AC,$B24)+COUNTIFS(Φύλλο1!$F:$F,"2",Φύλλο1!$AD:$AD,$B24)</f>
        <v>35</v>
      </c>
      <c r="M24" s="36">
        <f t="shared" ref="M24:M29" si="11">L24/$L$31</f>
        <v>0.21604938271604937</v>
      </c>
      <c r="N24" s="25">
        <f>COUNTIFS(Φύλλο1!$G:$G,"1",Φύλλο1!$AB:$AB,$B24)+COUNTIFS(Φύλλο1!$G:$G,"1",Φύλλο1!$AC:$AC,$B24)+COUNTIFS(Φύλλο1!$G:$G,"1",Φύλλο1!$AD:$AD,$B24)</f>
        <v>56</v>
      </c>
      <c r="O24" s="44">
        <f t="shared" ref="O24:O29" si="12">N24/$N$31</f>
        <v>0.24561403508771928</v>
      </c>
      <c r="P24" s="28">
        <f>COUNTIFS(Φύλλο1!$G:$G,"2",Φύλλο1!$AB:$AB,$B24)+COUNTIFS(Φύλλο1!$G:$G,"2",Φύλλο1!$AC:$AC,$B24)+COUNTIFS(Φύλλο1!$G:$G,"2",Φύλλο1!$AD:$AD,$B24)</f>
        <v>10</v>
      </c>
      <c r="Q24" s="36">
        <f t="shared" ref="Q24:Q29" si="13">P24/$P$31</f>
        <v>0.16666666666666666</v>
      </c>
    </row>
    <row r="25" spans="2:17" ht="15" customHeight="1" x14ac:dyDescent="0.25">
      <c r="B25" s="15">
        <v>3</v>
      </c>
      <c r="C25" s="49" t="s">
        <v>205</v>
      </c>
      <c r="D25" s="39">
        <f>COUNTIF(Φύλλο1!$AB:$AD,$B25)</f>
        <v>37</v>
      </c>
      <c r="E25" s="36">
        <f t="shared" si="7"/>
        <v>0.12758620689655173</v>
      </c>
      <c r="F25" s="25">
        <f>COUNTIFS(Φύλλο1!$D:$D,"&lt;=4",Φύλλο1!$AB:$AB,$B25)+COUNTIFS(Φύλλο1!$D:$D,"&lt;=4",Φύλλο1!$AC:$AC,$B25)+COUNTIFS(Φύλλο1!$D:$D,"&lt;=4",Φύλλο1!$AD:$AD,$B25)</f>
        <v>32</v>
      </c>
      <c r="G25" s="44">
        <f t="shared" si="8"/>
        <v>0.14678899082568808</v>
      </c>
      <c r="H25" s="28">
        <f>COUNTIFS(Φύλλο1!$D:$D,"&gt;=5",Φύλλο1!$AB:$AB,$B25)+COUNTIFS(Φύλλο1!$D:$D,"&gt;=5",Φύλλο1!$AC:$AC,$B25)+COUNTIFS(Φύλλο1!$D:$D,"&gt;=5",Φύλλο1!$AD:$AD,$B25)</f>
        <v>5</v>
      </c>
      <c r="I25" s="36">
        <f t="shared" si="9"/>
        <v>6.9444444444444448E-2</v>
      </c>
      <c r="J25" s="30">
        <f>COUNTIFS(Φύλλο1!$F:$F,"1",Φύλλο1!$AB:$AB,$B25)+COUNTIFS(Φύλλο1!$F:$F,"1",Φύλλο1!$AC:$AC,$B25)+COUNTIFS(Φύλλο1!$F:$F,"1",Φύλλο1!$AD:$AD,$B25)</f>
        <v>13</v>
      </c>
      <c r="K25" s="44">
        <f t="shared" si="10"/>
        <v>0.1015625</v>
      </c>
      <c r="L25" s="28">
        <f>COUNTIFS(Φύλλο1!$F:$F,"2",Φύλλο1!$AB:$AB,$B25)+COUNTIFS(Φύλλο1!$F:$F,"2",Φύλλο1!$AC:$AC,$B25)+COUNTIFS(Φύλλο1!$F:$F,"2",Φύλλο1!$AD:$AD,$B25)</f>
        <v>24</v>
      </c>
      <c r="M25" s="36">
        <f t="shared" si="11"/>
        <v>0.14814814814814814</v>
      </c>
      <c r="N25" s="25">
        <f>COUNTIFS(Φύλλο1!$G:$G,"1",Φύλλο1!$AB:$AB,$B25)+COUNTIFS(Φύλλο1!$G:$G,"1",Φύλλο1!$AC:$AC,$B25)+COUNTIFS(Φύλλο1!$G:$G,"1",Φύλλο1!$AD:$AD,$B25)</f>
        <v>31</v>
      </c>
      <c r="O25" s="44">
        <f t="shared" si="12"/>
        <v>0.13596491228070176</v>
      </c>
      <c r="P25" s="28">
        <f>COUNTIFS(Φύλλο1!$G:$G,"2",Φύλλο1!$AB:$AB,$B25)+COUNTIFS(Φύλλο1!$G:$G,"2",Φύλλο1!$AC:$AC,$B25)+COUNTIFS(Φύλλο1!$G:$G,"2",Φύλλο1!$AD:$AD,$B25)</f>
        <v>6</v>
      </c>
      <c r="Q25" s="36">
        <f t="shared" si="13"/>
        <v>0.1</v>
      </c>
    </row>
    <row r="26" spans="2:17" ht="21.75" customHeight="1" x14ac:dyDescent="0.25">
      <c r="B26" s="15">
        <v>4</v>
      </c>
      <c r="C26" s="49" t="s">
        <v>207</v>
      </c>
      <c r="D26" s="39">
        <f>COUNTIF(Φύλλο1!$AB:$AD,$B26)</f>
        <v>74</v>
      </c>
      <c r="E26" s="36">
        <f t="shared" si="7"/>
        <v>0.25517241379310346</v>
      </c>
      <c r="F26" s="25">
        <f>COUNTIFS(Φύλλο1!$D:$D,"&lt;=4",Φύλλο1!$AB:$AB,$B26)+COUNTIFS(Φύλλο1!$D:$D,"&lt;=4",Φύλλο1!$AC:$AC,$B26)+COUNTIFS(Φύλλο1!$D:$D,"&lt;=4",Φύλλο1!$AD:$AD,$B26)</f>
        <v>58</v>
      </c>
      <c r="G26" s="44">
        <f t="shared" si="8"/>
        <v>0.26605504587155965</v>
      </c>
      <c r="H26" s="28">
        <f>COUNTIFS(Φύλλο1!$D:$D,"&gt;=5",Φύλλο1!$AB:$AB,$B26)+COUNTIFS(Φύλλο1!$D:$D,"&gt;=5",Φύλλο1!$AC:$AC,$B26)+COUNTIFS(Φύλλο1!$D:$D,"&gt;=5",Φύλλο1!$AD:$AD,$B26)</f>
        <v>16</v>
      </c>
      <c r="I26" s="36">
        <f t="shared" si="9"/>
        <v>0.22222222222222221</v>
      </c>
      <c r="J26" s="30">
        <f>COUNTIFS(Φύλλο1!$F:$F,"1",Φύλλο1!$AB:$AB,$B26)+COUNTIFS(Φύλλο1!$F:$F,"1",Φύλλο1!$AC:$AC,$B26)+COUNTIFS(Φύλλο1!$F:$F,"1",Φύλλο1!$AD:$AD,$B26)</f>
        <v>31</v>
      </c>
      <c r="K26" s="44">
        <f t="shared" si="10"/>
        <v>0.2421875</v>
      </c>
      <c r="L26" s="28">
        <f>COUNTIFS(Φύλλο1!$F:$F,"2",Φύλλο1!$AB:$AB,$B26)+COUNTIFS(Φύλλο1!$F:$F,"2",Φύλλο1!$AC:$AC,$B26)+COUNTIFS(Φύλλο1!$F:$F,"2",Φύλλο1!$AD:$AD,$B26)</f>
        <v>43</v>
      </c>
      <c r="M26" s="36">
        <f t="shared" si="11"/>
        <v>0.26543209876543211</v>
      </c>
      <c r="N26" s="25">
        <f>COUNTIFS(Φύλλο1!$G:$G,"1",Φύλλο1!$AB:$AB,$B26)+COUNTIFS(Φύλλο1!$G:$G,"1",Φύλλο1!$AC:$AC,$B26)+COUNTIFS(Φύλλο1!$G:$G,"1",Φύλλο1!$AD:$AD,$B26)</f>
        <v>55</v>
      </c>
      <c r="O26" s="44">
        <f t="shared" si="12"/>
        <v>0.2412280701754386</v>
      </c>
      <c r="P26" s="28">
        <f>COUNTIFS(Φύλλο1!$G:$G,"2",Φύλλο1!$AB:$AB,$B26)+COUNTIFS(Φύλλο1!$G:$G,"2",Φύλλο1!$AC:$AC,$B26)+COUNTIFS(Φύλλο1!$G:$G,"2",Φύλλο1!$AD:$AD,$B26)</f>
        <v>19</v>
      </c>
      <c r="Q26" s="36">
        <f t="shared" si="13"/>
        <v>0.31666666666666665</v>
      </c>
    </row>
    <row r="27" spans="2:17" ht="15" customHeight="1" x14ac:dyDescent="0.25">
      <c r="B27" s="15">
        <v>5</v>
      </c>
      <c r="C27" s="49" t="s">
        <v>208</v>
      </c>
      <c r="D27" s="39">
        <f>COUNTIF(Φύλλο1!$AB:$AD,$B27)</f>
        <v>37</v>
      </c>
      <c r="E27" s="36">
        <f t="shared" si="7"/>
        <v>0.12758620689655173</v>
      </c>
      <c r="F27" s="25">
        <f>COUNTIFS(Φύλλο1!$D:$D,"&lt;=4",Φύλλο1!$AB:$AB,$B27)+COUNTIFS(Φύλλο1!$D:$D,"&lt;=4",Φύλλο1!$AC:$AC,$B27)+COUNTIFS(Φύλλο1!$D:$D,"&lt;=4",Φύλλο1!$AD:$AD,$B27)</f>
        <v>23</v>
      </c>
      <c r="G27" s="44">
        <f t="shared" si="8"/>
        <v>0.10550458715596331</v>
      </c>
      <c r="H27" s="28">
        <f>COUNTIFS(Φύλλο1!$D:$D,"&gt;=5",Φύλλο1!$AB:$AB,$B27)+COUNTIFS(Φύλλο1!$D:$D,"&gt;=5",Φύλλο1!$AC:$AC,$B27)+COUNTIFS(Φύλλο1!$D:$D,"&gt;=5",Φύλλο1!$AD:$AD,$B27)</f>
        <v>14</v>
      </c>
      <c r="I27" s="36">
        <f t="shared" si="9"/>
        <v>0.19444444444444445</v>
      </c>
      <c r="J27" s="30">
        <f>COUNTIFS(Φύλλο1!$F:$F,"1",Φύλλο1!$AB:$AB,$B27)+COUNTIFS(Φύλλο1!$F:$F,"1",Φύλλο1!$AC:$AC,$B27)+COUNTIFS(Φύλλο1!$F:$F,"1",Φύλλο1!$AD:$AD,$B27)</f>
        <v>23</v>
      </c>
      <c r="K27" s="44">
        <f t="shared" si="10"/>
        <v>0.1796875</v>
      </c>
      <c r="L27" s="28">
        <f>COUNTIFS(Φύλλο1!$F:$F,"2",Φύλλο1!$AB:$AB,$B27)+COUNTIFS(Φύλλο1!$F:$F,"2",Φύλλο1!$AC:$AC,$B27)+COUNTIFS(Φύλλο1!$F:$F,"2",Φύλλο1!$AD:$AD,$B27)</f>
        <v>14</v>
      </c>
      <c r="M27" s="36">
        <f t="shared" si="11"/>
        <v>8.6419753086419748E-2</v>
      </c>
      <c r="N27" s="25">
        <f>COUNTIFS(Φύλλο1!$G:$G,"1",Φύλλο1!$AB:$AB,$B27)+COUNTIFS(Φύλλο1!$G:$G,"1",Φύλλο1!$AC:$AC,$B27)+COUNTIFS(Φύλλο1!$G:$G,"1",Φύλλο1!$AD:$AD,$B27)</f>
        <v>27</v>
      </c>
      <c r="O27" s="44">
        <f t="shared" si="12"/>
        <v>0.11842105263157894</v>
      </c>
      <c r="P27" s="28">
        <f>COUNTIFS(Φύλλο1!$G:$G,"2",Φύλλο1!$AB:$AB,$B27)+COUNTIFS(Φύλλο1!$G:$G,"2",Φύλλο1!$AC:$AC,$B27)+COUNTIFS(Φύλλο1!$G:$G,"2",Φύλλο1!$AD:$AD,$B27)</f>
        <v>9</v>
      </c>
      <c r="Q27" s="36">
        <f t="shared" si="13"/>
        <v>0.15</v>
      </c>
    </row>
    <row r="28" spans="2:17" ht="15" customHeight="1" x14ac:dyDescent="0.25">
      <c r="B28" s="15">
        <v>6</v>
      </c>
      <c r="C28" s="49" t="s">
        <v>206</v>
      </c>
      <c r="D28" s="39">
        <f>COUNTIF(Φύλλο1!$AB:$AD,$B28)</f>
        <v>1</v>
      </c>
      <c r="E28" s="36">
        <f t="shared" si="7"/>
        <v>3.4482758620689655E-3</v>
      </c>
      <c r="F28" s="25">
        <f>COUNTIFS(Φύλλο1!$D:$D,"&lt;=4",Φύλλο1!$AB:$AB,$B28)+COUNTIFS(Φύλλο1!$D:$D,"&lt;=4",Φύλλο1!$AC:$AC,$B28)+COUNTIFS(Φύλλο1!$D:$D,"&lt;=4",Φύλλο1!$AD:$AD,$B28)</f>
        <v>1</v>
      </c>
      <c r="G28" s="44">
        <f t="shared" si="8"/>
        <v>4.5871559633027525E-3</v>
      </c>
      <c r="H28" s="28">
        <f>COUNTIFS(Φύλλο1!$D:$D,"&gt;=5",Φύλλο1!$AB:$AB,$B28)+COUNTIFS(Φύλλο1!$D:$D,"&gt;=5",Φύλλο1!$AC:$AC,$B28)+COUNTIFS(Φύλλο1!$D:$D,"&gt;=5",Φύλλο1!$AD:$AD,$B28)</f>
        <v>0</v>
      </c>
      <c r="I28" s="36">
        <f t="shared" si="9"/>
        <v>0</v>
      </c>
      <c r="J28" s="30">
        <f>COUNTIFS(Φύλλο1!$F:$F,"1",Φύλλο1!$AB:$AB,$B28)+COUNTIFS(Φύλλο1!$F:$F,"1",Φύλλο1!$AC:$AC,$B28)+COUNTIFS(Φύλλο1!$F:$F,"1",Φύλλο1!$AD:$AD,$B28)</f>
        <v>0</v>
      </c>
      <c r="K28" s="44">
        <f t="shared" si="10"/>
        <v>0</v>
      </c>
      <c r="L28" s="28">
        <f>COUNTIFS(Φύλλο1!$F:$F,"2",Φύλλο1!$AB:$AB,$B28)+COUNTIFS(Φύλλο1!$F:$F,"2",Φύλλο1!$AC:$AC,$B28)+COUNTIFS(Φύλλο1!$F:$F,"2",Φύλλο1!$AD:$AD,$B28)</f>
        <v>1</v>
      </c>
      <c r="M28" s="36">
        <f t="shared" si="11"/>
        <v>6.1728395061728392E-3</v>
      </c>
      <c r="N28" s="25">
        <f>COUNTIFS(Φύλλο1!$G:$G,"1",Φύλλο1!$AB:$AB,$B28)+COUNTIFS(Φύλλο1!$G:$G,"1",Φύλλο1!$AC:$AC,$B28)+COUNTIFS(Φύλλο1!$G:$G,"1",Φύλλο1!$AD:$AD,$B28)</f>
        <v>1</v>
      </c>
      <c r="O28" s="44">
        <f t="shared" si="12"/>
        <v>4.3859649122807015E-3</v>
      </c>
      <c r="P28" s="28">
        <f>COUNTIFS(Φύλλο1!$G:$G,"2",Φύλλο1!$AB:$AB,$B28)+COUNTIFS(Φύλλο1!$G:$G,"2",Φύλλο1!$AC:$AC,$B28)+COUNTIFS(Φύλλο1!$G:$G,"2",Φύλλο1!$AD:$AD,$B28)</f>
        <v>0</v>
      </c>
      <c r="Q28" s="36">
        <f t="shared" si="13"/>
        <v>0</v>
      </c>
    </row>
    <row r="29" spans="2:17" ht="15" customHeight="1" x14ac:dyDescent="0.25">
      <c r="B29" s="15">
        <v>7</v>
      </c>
      <c r="C29" s="49" t="s">
        <v>84</v>
      </c>
      <c r="D29" s="39">
        <f>COUNTIF(Φύλλο1!$AB:$AD,$B29)</f>
        <v>6</v>
      </c>
      <c r="E29" s="36">
        <f t="shared" si="7"/>
        <v>2.0689655172413793E-2</v>
      </c>
      <c r="F29" s="25">
        <f>COUNTIFS(Φύλλο1!$D:$D,"&lt;=4",Φύλλο1!$AB:$AB,$B29)+COUNTIFS(Φύλλο1!$D:$D,"&lt;=4",Φύλλο1!$AC:$AC,$B29)+COUNTIFS(Φύλλο1!$D:$D,"&lt;=4",Φύλλο1!$AD:$AD,$B29)</f>
        <v>6</v>
      </c>
      <c r="G29" s="44">
        <f t="shared" si="8"/>
        <v>2.7522935779816515E-2</v>
      </c>
      <c r="H29" s="28">
        <f>COUNTIFS(Φύλλο1!$D:$D,"&gt;=5",Φύλλο1!$AB:$AB,$B29)+COUNTIFS(Φύλλο1!$D:$D,"&gt;=5",Φύλλο1!$AC:$AC,$B29)+COUNTIFS(Φύλλο1!$D:$D,"&gt;=5",Φύλλο1!$AD:$AD,$B29)</f>
        <v>0</v>
      </c>
      <c r="I29" s="36">
        <f t="shared" si="9"/>
        <v>0</v>
      </c>
      <c r="J29" s="30">
        <f>COUNTIFS(Φύλλο1!$F:$F,"1",Φύλλο1!$AB:$AB,$B29)+COUNTIFS(Φύλλο1!$F:$F,"1",Φύλλο1!$AC:$AC,$B29)+COUNTIFS(Φύλλο1!$F:$F,"1",Φύλλο1!$AD:$AD,$B29)</f>
        <v>0</v>
      </c>
      <c r="K29" s="44">
        <f t="shared" si="10"/>
        <v>0</v>
      </c>
      <c r="L29" s="28">
        <f>COUNTIFS(Φύλλο1!$F:$F,"2",Φύλλο1!$AB:$AB,$B29)+COUNTIFS(Φύλλο1!$F:$F,"2",Φύλλο1!$AC:$AC,$B29)+COUNTIFS(Φύλλο1!$F:$F,"2",Φύλλο1!$AD:$AD,$B29)</f>
        <v>6</v>
      </c>
      <c r="M29" s="36">
        <f t="shared" si="11"/>
        <v>3.7037037037037035E-2</v>
      </c>
      <c r="N29" s="25">
        <f>COUNTIFS(Φύλλο1!$G:$G,"1",Φύλλο1!$AB:$AB,$B29)+COUNTIFS(Φύλλο1!$G:$G,"1",Φύλλο1!$AC:$AC,$B29)+COUNTIFS(Φύλλο1!$G:$G,"1",Φύλλο1!$AD:$AD,$B29)</f>
        <v>6</v>
      </c>
      <c r="O29" s="44">
        <f t="shared" si="12"/>
        <v>2.6315789473684209E-2</v>
      </c>
      <c r="P29" s="28">
        <f>COUNTIFS(Φύλλο1!$G:$G,"2",Φύλλο1!$AB:$AB,$B29)+COUNTIFS(Φύλλο1!$G:$G,"2",Φύλλο1!$AC:$AC,$B29)+COUNTIFS(Φύλλο1!$G:$G,"2",Φύλλο1!$AD:$AD,$B29)</f>
        <v>0</v>
      </c>
      <c r="Q29" s="36">
        <f t="shared" si="13"/>
        <v>0</v>
      </c>
    </row>
    <row r="30" spans="2:17" ht="15" customHeight="1" x14ac:dyDescent="0.25">
      <c r="B30" s="15"/>
      <c r="C30" s="20"/>
      <c r="D30" s="39"/>
      <c r="E30" s="18"/>
      <c r="F30" s="25"/>
      <c r="G30" s="37"/>
      <c r="H30" s="28"/>
      <c r="I30" s="18"/>
      <c r="J30" s="30"/>
      <c r="K30" s="37"/>
      <c r="L30" s="28"/>
      <c r="M30" s="18"/>
      <c r="N30" s="25"/>
      <c r="O30" s="37"/>
      <c r="P30" s="28"/>
      <c r="Q30" s="18"/>
    </row>
    <row r="31" spans="2:17" ht="15" customHeight="1" x14ac:dyDescent="0.25">
      <c r="B31" s="15"/>
      <c r="C31" s="21" t="s">
        <v>71</v>
      </c>
      <c r="D31" s="39">
        <f>SUM(D23:D29)</f>
        <v>290</v>
      </c>
      <c r="E31" s="18"/>
      <c r="F31" s="25">
        <f>SUM(F23:F29)</f>
        <v>218</v>
      </c>
      <c r="G31" s="37"/>
      <c r="H31" s="28">
        <f>SUM(H23:H29)</f>
        <v>72</v>
      </c>
      <c r="I31" s="18"/>
      <c r="J31" s="30">
        <f>SUM(J23:J29)</f>
        <v>128</v>
      </c>
      <c r="K31" s="37"/>
      <c r="L31" s="28">
        <f>SUM(L23:L29)</f>
        <v>162</v>
      </c>
      <c r="M31" s="18"/>
      <c r="N31" s="25">
        <f>SUM(N23:N29)</f>
        <v>228</v>
      </c>
      <c r="O31" s="37"/>
      <c r="P31" s="28">
        <f>SUM(P23:P29)</f>
        <v>60</v>
      </c>
      <c r="Q31" s="18"/>
    </row>
    <row r="32" spans="2:17" ht="15.75" thickBot="1" x14ac:dyDescent="0.3">
      <c r="B32" s="17"/>
      <c r="C32" s="23"/>
      <c r="D32" s="40"/>
      <c r="E32" s="19"/>
      <c r="F32" s="26"/>
      <c r="G32" s="38"/>
      <c r="H32" s="29"/>
      <c r="I32" s="19"/>
      <c r="J32" s="31"/>
      <c r="K32" s="38"/>
      <c r="L32" s="29"/>
      <c r="M32" s="19"/>
      <c r="N32" s="26"/>
      <c r="O32" s="38"/>
      <c r="P32" s="29"/>
      <c r="Q32" s="19"/>
    </row>
    <row r="33" ht="15.75" thickTop="1" x14ac:dyDescent="0.25"/>
  </sheetData>
  <mergeCells count="20">
    <mergeCell ref="D20:E20"/>
    <mergeCell ref="F20:I20"/>
    <mergeCell ref="J20:M20"/>
    <mergeCell ref="N20:Q20"/>
    <mergeCell ref="F21:G21"/>
    <mergeCell ref="H21:I21"/>
    <mergeCell ref="J21:K21"/>
    <mergeCell ref="L21:M21"/>
    <mergeCell ref="N21:O21"/>
    <mergeCell ref="P21:Q21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workbookViewId="0">
      <selection activeCell="E19" sqref="E19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209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x14ac:dyDescent="0.25">
      <c r="B6" s="15">
        <v>1</v>
      </c>
      <c r="C6" s="49" t="s">
        <v>214</v>
      </c>
      <c r="D6" s="39">
        <f>COUNTIF(Φύλλο1!$AE:$AE,$B6)</f>
        <v>34</v>
      </c>
      <c r="E6" s="36">
        <f>D6/$D$13</f>
        <v>0.3300970873786408</v>
      </c>
      <c r="F6" s="25">
        <f>COUNTIFS(Φύλλο1!$D:$D,"&lt;=4",Φύλλο1!$AE:$AE,$B6)</f>
        <v>26</v>
      </c>
      <c r="G6" s="44">
        <f>F6/$F$13</f>
        <v>0.33333333333333331</v>
      </c>
      <c r="H6" s="28">
        <f>COUNTIFS(Φύλλο1!$D:$D,"&gt;=5",Φύλλο1!$AE:$AE,$B6)</f>
        <v>8</v>
      </c>
      <c r="I6" s="36">
        <f>H6/$H$13</f>
        <v>0.32</v>
      </c>
      <c r="J6" s="30">
        <f>COUNTIFS(Φύλλο1!$F:$F,"1",Φύλλο1!$AE:$AE,$B6)</f>
        <v>16</v>
      </c>
      <c r="K6" s="44">
        <f>J6/$J$13</f>
        <v>0.34042553191489361</v>
      </c>
      <c r="L6" s="28">
        <f>COUNTIFS(Φύλλο1!$F:$F,"2",Φύλλο1!$AE:$AE,$B6)</f>
        <v>18</v>
      </c>
      <c r="M6" s="36">
        <f>L6/$L$13</f>
        <v>0.32142857142857145</v>
      </c>
      <c r="N6" s="25">
        <f>COUNTIFS(Φύλλο1!$G:$G,"1",Φύλλο1!$AE:$AE,$B6)</f>
        <v>25</v>
      </c>
      <c r="O6" s="44">
        <f>N6/$N$13</f>
        <v>0.30864197530864196</v>
      </c>
      <c r="P6" s="28">
        <f>COUNTIFS(Φύλλο1!$G:$G,"2",Φύλλο1!$AE:$AE,$B6)</f>
        <v>8</v>
      </c>
      <c r="Q6" s="36">
        <f>P6/$P$13</f>
        <v>0.38095238095238093</v>
      </c>
    </row>
    <row r="7" spans="2:17" x14ac:dyDescent="0.25">
      <c r="B7" s="15">
        <v>2</v>
      </c>
      <c r="C7" s="49" t="s">
        <v>215</v>
      </c>
      <c r="D7" s="39">
        <f>COUNTIF(Φύλλο1!$AE:$AE,$B7)</f>
        <v>33</v>
      </c>
      <c r="E7" s="36">
        <f t="shared" ref="E7:E11" si="0">D7/$D$13</f>
        <v>0.32038834951456313</v>
      </c>
      <c r="F7" s="25">
        <f>COUNTIFS(Φύλλο1!$D:$D,"&lt;=4",Φύλλο1!$AE:$AE,$B7)</f>
        <v>21</v>
      </c>
      <c r="G7" s="44">
        <f t="shared" ref="G7:G11" si="1">F7/$F$13</f>
        <v>0.26923076923076922</v>
      </c>
      <c r="H7" s="28">
        <f>COUNTIFS(Φύλλο1!$D:$D,"&gt;=5",Φύλλο1!$AE:$AE,$B7)</f>
        <v>12</v>
      </c>
      <c r="I7" s="36">
        <f t="shared" ref="I7:I11" si="2">H7/$H$13</f>
        <v>0.48</v>
      </c>
      <c r="J7" s="30">
        <f>COUNTIFS(Φύλλο1!$F:$F,"1",Φύλλο1!$AE:$AE,$B7)</f>
        <v>14</v>
      </c>
      <c r="K7" s="44">
        <f t="shared" ref="K7:K11" si="3">J7/$J$13</f>
        <v>0.2978723404255319</v>
      </c>
      <c r="L7" s="28">
        <f>COUNTIFS(Φύλλο1!$F:$F,"2",Φύλλο1!$AE:$AE,$B7)</f>
        <v>19</v>
      </c>
      <c r="M7" s="36">
        <f t="shared" ref="M7:M11" si="4">L7/$L$13</f>
        <v>0.3392857142857143</v>
      </c>
      <c r="N7" s="25">
        <f>COUNTIFS(Φύλλο1!$G:$G,"1",Φύλλο1!$AE:$AE,$B7)</f>
        <v>28</v>
      </c>
      <c r="O7" s="44">
        <f t="shared" ref="O7:O11" si="5">N7/$N$13</f>
        <v>0.34567901234567899</v>
      </c>
      <c r="P7" s="28">
        <f>COUNTIFS(Φύλλο1!$G:$G,"2",Φύλλο1!$AE:$AE,$B7)</f>
        <v>5</v>
      </c>
      <c r="Q7" s="36">
        <f t="shared" ref="Q7:Q11" si="6">P7/$P$13</f>
        <v>0.23809523809523808</v>
      </c>
    </row>
    <row r="8" spans="2:17" ht="15" customHeight="1" x14ac:dyDescent="0.25">
      <c r="B8" s="15">
        <v>3</v>
      </c>
      <c r="C8" s="49" t="s">
        <v>210</v>
      </c>
      <c r="D8" s="39">
        <f>COUNTIF(Φύλλο1!$AE:$AE,$B8)</f>
        <v>20</v>
      </c>
      <c r="E8" s="36">
        <f t="shared" si="0"/>
        <v>0.1941747572815534</v>
      </c>
      <c r="F8" s="25">
        <f>COUNTIFS(Φύλλο1!$D:$D,"&lt;=4",Φύλλο1!$AE:$AE,$B8)</f>
        <v>18</v>
      </c>
      <c r="G8" s="44">
        <f t="shared" si="1"/>
        <v>0.23076923076923078</v>
      </c>
      <c r="H8" s="28">
        <f>COUNTIFS(Φύλλο1!$D:$D,"&gt;=5",Φύλλο1!$AE:$AE,$B8)</f>
        <v>2</v>
      </c>
      <c r="I8" s="36">
        <f t="shared" si="2"/>
        <v>0.08</v>
      </c>
      <c r="J8" s="30">
        <f>COUNTIFS(Φύλλο1!$F:$F,"1",Φύλλο1!$AE:$AE,$B8)</f>
        <v>10</v>
      </c>
      <c r="K8" s="44">
        <f t="shared" si="3"/>
        <v>0.21276595744680851</v>
      </c>
      <c r="L8" s="28">
        <f>COUNTIFS(Φύλλο1!$F:$F,"2",Φύλλο1!$AE:$AE,$B8)</f>
        <v>10</v>
      </c>
      <c r="M8" s="36">
        <f t="shared" si="4"/>
        <v>0.17857142857142858</v>
      </c>
      <c r="N8" s="25">
        <f>COUNTIFS(Φύλλο1!$G:$G,"1",Φύλλο1!$AE:$AE,$B8)</f>
        <v>16</v>
      </c>
      <c r="O8" s="44">
        <f t="shared" si="5"/>
        <v>0.19753086419753085</v>
      </c>
      <c r="P8" s="28">
        <f>COUNTIFS(Φύλλο1!$G:$G,"2",Φύλλο1!$AE:$AE,$B8)</f>
        <v>4</v>
      </c>
      <c r="Q8" s="36">
        <f t="shared" si="6"/>
        <v>0.19047619047619047</v>
      </c>
    </row>
    <row r="9" spans="2:17" x14ac:dyDescent="0.25">
      <c r="B9" s="15">
        <v>4</v>
      </c>
      <c r="C9" s="49" t="s">
        <v>211</v>
      </c>
      <c r="D9" s="39">
        <f>COUNTIF(Φύλλο1!$AE:$AE,$B9)</f>
        <v>9</v>
      </c>
      <c r="E9" s="36">
        <f t="shared" si="0"/>
        <v>8.7378640776699032E-2</v>
      </c>
      <c r="F9" s="25">
        <f>COUNTIFS(Φύλλο1!$D:$D,"&lt;=4",Φύλλο1!$AE:$AE,$B9)</f>
        <v>7</v>
      </c>
      <c r="G9" s="44">
        <f t="shared" si="1"/>
        <v>8.9743589743589744E-2</v>
      </c>
      <c r="H9" s="28">
        <f>COUNTIFS(Φύλλο1!$D:$D,"&gt;=5",Φύλλο1!$AE:$AE,$B9)</f>
        <v>2</v>
      </c>
      <c r="I9" s="36">
        <f t="shared" si="2"/>
        <v>0.08</v>
      </c>
      <c r="J9" s="30">
        <f>COUNTIFS(Φύλλο1!$F:$F,"1",Φύλλο1!$AE:$AE,$B9)</f>
        <v>5</v>
      </c>
      <c r="K9" s="44">
        <f t="shared" si="3"/>
        <v>0.10638297872340426</v>
      </c>
      <c r="L9" s="28">
        <f>COUNTIFS(Φύλλο1!$F:$F,"2",Φύλλο1!$AE:$AE,$B9)</f>
        <v>4</v>
      </c>
      <c r="M9" s="36">
        <f t="shared" si="4"/>
        <v>7.1428571428571425E-2</v>
      </c>
      <c r="N9" s="25">
        <f>COUNTIFS(Φύλλο1!$G:$G,"1",Φύλλο1!$AE:$AE,$B9)</f>
        <v>8</v>
      </c>
      <c r="O9" s="44">
        <f t="shared" si="5"/>
        <v>9.8765432098765427E-2</v>
      </c>
      <c r="P9" s="28">
        <f>COUNTIFS(Φύλλο1!$G:$G,"2",Φύλλο1!$AE:$AE,$B9)</f>
        <v>1</v>
      </c>
      <c r="Q9" s="36">
        <f t="shared" si="6"/>
        <v>4.7619047619047616E-2</v>
      </c>
    </row>
    <row r="10" spans="2:17" ht="22.5" x14ac:dyDescent="0.25">
      <c r="B10" s="15">
        <v>5</v>
      </c>
      <c r="C10" s="49" t="s">
        <v>212</v>
      </c>
      <c r="D10" s="39">
        <f>COUNTIF(Φύλλο1!$AE:$AE,$B10)</f>
        <v>3</v>
      </c>
      <c r="E10" s="36">
        <f t="shared" si="0"/>
        <v>2.9126213592233011E-2</v>
      </c>
      <c r="F10" s="25">
        <f>COUNTIFS(Φύλλο1!$D:$D,"&lt;=4",Φύλλο1!$AE:$AE,$B10)</f>
        <v>2</v>
      </c>
      <c r="G10" s="44">
        <f t="shared" si="1"/>
        <v>2.564102564102564E-2</v>
      </c>
      <c r="H10" s="28">
        <f>COUNTIFS(Φύλλο1!$D:$D,"&gt;=5",Φύλλο1!$AE:$AE,$B10)</f>
        <v>1</v>
      </c>
      <c r="I10" s="36">
        <f t="shared" si="2"/>
        <v>0.04</v>
      </c>
      <c r="J10" s="30">
        <f>COUNTIFS(Φύλλο1!$F:$F,"1",Φύλλο1!$AE:$AE,$B10)</f>
        <v>2</v>
      </c>
      <c r="K10" s="44">
        <f t="shared" si="3"/>
        <v>4.2553191489361701E-2</v>
      </c>
      <c r="L10" s="28">
        <f>COUNTIFS(Φύλλο1!$F:$F,"2",Φύλλο1!$AE:$AE,$B10)</f>
        <v>1</v>
      </c>
      <c r="M10" s="36">
        <f t="shared" si="4"/>
        <v>1.7857142857142856E-2</v>
      </c>
      <c r="N10" s="25">
        <f>COUNTIFS(Φύλλο1!$G:$G,"1",Φύλλο1!$AE:$AE,$B10)</f>
        <v>2</v>
      </c>
      <c r="O10" s="44">
        <f t="shared" si="5"/>
        <v>2.4691358024691357E-2</v>
      </c>
      <c r="P10" s="28">
        <f>COUNTIFS(Φύλλο1!$G:$G,"2",Φύλλο1!$AE:$AE,$B10)</f>
        <v>1</v>
      </c>
      <c r="Q10" s="36">
        <f t="shared" si="6"/>
        <v>4.7619047619047616E-2</v>
      </c>
    </row>
    <row r="11" spans="2:17" ht="15" customHeight="1" x14ac:dyDescent="0.25">
      <c r="B11" s="15">
        <v>6</v>
      </c>
      <c r="C11" s="49" t="s">
        <v>213</v>
      </c>
      <c r="D11" s="39">
        <f>COUNTIF(Φύλλο1!$AE:$AE,$B11)</f>
        <v>4</v>
      </c>
      <c r="E11" s="36">
        <f t="shared" si="0"/>
        <v>3.8834951456310676E-2</v>
      </c>
      <c r="F11" s="25">
        <f>COUNTIFS(Φύλλο1!$D:$D,"&lt;=4",Φύλλο1!$AE:$AE,$B11)</f>
        <v>4</v>
      </c>
      <c r="G11" s="44">
        <f t="shared" si="1"/>
        <v>5.128205128205128E-2</v>
      </c>
      <c r="H11" s="28">
        <f>COUNTIFS(Φύλλο1!$D:$D,"&gt;=5",Φύλλο1!$AE:$AE,$B11)</f>
        <v>0</v>
      </c>
      <c r="I11" s="36">
        <f t="shared" si="2"/>
        <v>0</v>
      </c>
      <c r="J11" s="30">
        <f>COUNTIFS(Φύλλο1!$F:$F,"1",Φύλλο1!$AE:$AE,$B11)</f>
        <v>0</v>
      </c>
      <c r="K11" s="44">
        <f t="shared" si="3"/>
        <v>0</v>
      </c>
      <c r="L11" s="28">
        <f>COUNTIFS(Φύλλο1!$F:$F,"2",Φύλλο1!$AE:$AE,$B11)</f>
        <v>4</v>
      </c>
      <c r="M11" s="36">
        <f t="shared" si="4"/>
        <v>7.1428571428571425E-2</v>
      </c>
      <c r="N11" s="25">
        <f>COUNTIFS(Φύλλο1!$G:$G,"1",Φύλλο1!$AE:$AE,$B11)</f>
        <v>2</v>
      </c>
      <c r="O11" s="44">
        <f t="shared" si="5"/>
        <v>2.4691358024691357E-2</v>
      </c>
      <c r="P11" s="28">
        <f>COUNTIFS(Φύλλο1!$G:$G,"2",Φύλλο1!$AE:$AE,$B11)</f>
        <v>2</v>
      </c>
      <c r="Q11" s="36">
        <f t="shared" si="6"/>
        <v>9.5238095238095233E-2</v>
      </c>
    </row>
    <row r="12" spans="2:17" ht="15" customHeight="1" x14ac:dyDescent="0.25">
      <c r="B12" s="15"/>
      <c r="C12" s="20"/>
      <c r="D12" s="39"/>
      <c r="E12" s="18"/>
      <c r="F12" s="25"/>
      <c r="G12" s="37"/>
      <c r="H12" s="28"/>
      <c r="I12" s="18"/>
      <c r="J12" s="30"/>
      <c r="K12" s="37"/>
      <c r="L12" s="28"/>
      <c r="M12" s="18"/>
      <c r="N12" s="25"/>
      <c r="O12" s="37"/>
      <c r="P12" s="28"/>
      <c r="Q12" s="18"/>
    </row>
    <row r="13" spans="2:17" ht="15" customHeight="1" x14ac:dyDescent="0.25">
      <c r="B13" s="15"/>
      <c r="C13" s="21" t="s">
        <v>71</v>
      </c>
      <c r="D13" s="39">
        <f>SUM(D6:D11)</f>
        <v>103</v>
      </c>
      <c r="E13" s="18"/>
      <c r="F13" s="25">
        <f>SUM(F6:F11)</f>
        <v>78</v>
      </c>
      <c r="G13" s="37"/>
      <c r="H13" s="28">
        <f>SUM(H6:H11)</f>
        <v>25</v>
      </c>
      <c r="I13" s="18"/>
      <c r="J13" s="30">
        <f>SUM(J6:J11)</f>
        <v>47</v>
      </c>
      <c r="K13" s="37"/>
      <c r="L13" s="28">
        <f>SUM(L6:L11)</f>
        <v>56</v>
      </c>
      <c r="M13" s="18"/>
      <c r="N13" s="25">
        <f>SUM(N6:N11)</f>
        <v>81</v>
      </c>
      <c r="O13" s="37"/>
      <c r="P13" s="28">
        <f>SUM(P6:P11)</f>
        <v>21</v>
      </c>
      <c r="Q13" s="18"/>
    </row>
    <row r="14" spans="2:17" ht="15.75" thickBot="1" x14ac:dyDescent="0.3">
      <c r="B14" s="17"/>
      <c r="C14" s="23"/>
      <c r="D14" s="40"/>
      <c r="E14" s="19"/>
      <c r="F14" s="26"/>
      <c r="G14" s="38"/>
      <c r="H14" s="29"/>
      <c r="I14" s="19"/>
      <c r="J14" s="31"/>
      <c r="K14" s="38"/>
      <c r="L14" s="29"/>
      <c r="M14" s="19"/>
      <c r="N14" s="26"/>
      <c r="O14" s="38"/>
      <c r="P14" s="29"/>
      <c r="Q14" s="19"/>
    </row>
    <row r="15" spans="2:17" ht="15.75" thickTop="1" x14ac:dyDescent="0.25"/>
  </sheetData>
  <mergeCells count="10"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F16" sqref="F1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216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22.5" x14ac:dyDescent="0.25">
      <c r="B6" s="15">
        <v>1</v>
      </c>
      <c r="C6" s="13" t="s">
        <v>217</v>
      </c>
      <c r="D6" s="39">
        <f>COUNTIF(Φύλλο1!$AF:$AF,$B6)</f>
        <v>87</v>
      </c>
      <c r="E6" s="36">
        <f>D6/$D$12</f>
        <v>0.83653846153846156</v>
      </c>
      <c r="F6" s="25">
        <f>COUNTIFS(Φύλλο1!$D:$D,"&lt;=4",Φύλλο1!$AF:$AF,$B6)</f>
        <v>65</v>
      </c>
      <c r="G6" s="44">
        <f>F6/$F$12</f>
        <v>0.83333333333333337</v>
      </c>
      <c r="H6" s="28">
        <f>COUNTIFS(Φύλλο1!$D:$D,"&gt;=5",Φύλλο1!$AF:$AF,$B6)</f>
        <v>22</v>
      </c>
      <c r="I6" s="36">
        <f>H6/$H$12</f>
        <v>0.84615384615384615</v>
      </c>
      <c r="J6" s="30">
        <f>COUNTIFS(Φύλλο1!$F:$F,"1",Φύλλο1!$AF:$AF,$B6)</f>
        <v>38</v>
      </c>
      <c r="K6" s="44">
        <f>J6/$J$12</f>
        <v>0.80851063829787229</v>
      </c>
      <c r="L6" s="28">
        <f>COUNTIFS(Φύλλο1!$F:$F,"2",Φύλλο1!$AF:$AF,$B6)</f>
        <v>49</v>
      </c>
      <c r="M6" s="36">
        <f>L6/$L$12</f>
        <v>0.85964912280701755</v>
      </c>
      <c r="N6" s="25">
        <f>COUNTIFS(Φύλλο1!$G:$G,"1",Φύλλο1!$AF:$AF,$B6)</f>
        <v>67</v>
      </c>
      <c r="O6" s="44">
        <f>N6/$N$12</f>
        <v>0.8271604938271605</v>
      </c>
      <c r="P6" s="28">
        <f>COUNTIFS(Φύλλο1!$G:$G,"2",Φύλλο1!$AF:$AF,$B6)</f>
        <v>20</v>
      </c>
      <c r="Q6" s="36">
        <f>P6/$P$12</f>
        <v>0.90909090909090906</v>
      </c>
    </row>
    <row r="7" spans="2:17" ht="22.5" x14ac:dyDescent="0.25">
      <c r="B7" s="15">
        <v>2</v>
      </c>
      <c r="C7" s="13" t="s">
        <v>218</v>
      </c>
      <c r="D7" s="39">
        <f>COUNTIF(Φύλλο1!$AF:$AF,$B7)</f>
        <v>5</v>
      </c>
      <c r="E7" s="36">
        <f t="shared" ref="E7:E10" si="0">D7/$D$12</f>
        <v>4.807692307692308E-2</v>
      </c>
      <c r="F7" s="25">
        <f>COUNTIFS(Φύλλο1!$D:$D,"&lt;=4",Φύλλο1!$AF:$AF,$B7)</f>
        <v>4</v>
      </c>
      <c r="G7" s="44">
        <f t="shared" ref="G7:G10" si="1">F7/$F$12</f>
        <v>5.128205128205128E-2</v>
      </c>
      <c r="H7" s="28">
        <f>COUNTIFS(Φύλλο1!$D:$D,"&gt;=5",Φύλλο1!$AF:$AF,$B7)</f>
        <v>1</v>
      </c>
      <c r="I7" s="36">
        <f t="shared" ref="I7:I10" si="2">H7/$H$12</f>
        <v>3.8461538461538464E-2</v>
      </c>
      <c r="J7" s="30">
        <f>COUNTIFS(Φύλλο1!$F:$F,"1",Φύλλο1!$AF:$AF,$B7)</f>
        <v>4</v>
      </c>
      <c r="K7" s="44">
        <f t="shared" ref="K7:K10" si="3">J7/$J$12</f>
        <v>8.5106382978723402E-2</v>
      </c>
      <c r="L7" s="28">
        <f>COUNTIFS(Φύλλο1!$F:$F,"2",Φύλλο1!$AF:$AF,$B7)</f>
        <v>1</v>
      </c>
      <c r="M7" s="36">
        <f t="shared" ref="M7:M10" si="4">L7/$L$12</f>
        <v>1.7543859649122806E-2</v>
      </c>
      <c r="N7" s="25">
        <f>COUNTIFS(Φύλλο1!$G:$G,"1",Φύλλο1!$AF:$AF,$B7)</f>
        <v>5</v>
      </c>
      <c r="O7" s="44">
        <f t="shared" ref="O7:O10" si="5">N7/$N$12</f>
        <v>6.1728395061728392E-2</v>
      </c>
      <c r="P7" s="28">
        <f>COUNTIFS(Φύλλο1!$G:$G,"2",Φύλλο1!$AF:$AF,$B7)</f>
        <v>0</v>
      </c>
      <c r="Q7" s="36">
        <f t="shared" ref="Q7:Q10" si="6">P7/$P$12</f>
        <v>0</v>
      </c>
    </row>
    <row r="8" spans="2:17" ht="22.5" x14ac:dyDescent="0.25">
      <c r="B8" s="15">
        <v>3</v>
      </c>
      <c r="C8" s="13" t="s">
        <v>219</v>
      </c>
      <c r="D8" s="39">
        <f>COUNTIF(Φύλλο1!$AF:$AF,$B8)</f>
        <v>10</v>
      </c>
      <c r="E8" s="36">
        <f t="shared" si="0"/>
        <v>9.6153846153846159E-2</v>
      </c>
      <c r="F8" s="25">
        <f>COUNTIFS(Φύλλο1!$D:$D,"&lt;=4",Φύλλο1!$AF:$AF,$B8)</f>
        <v>7</v>
      </c>
      <c r="G8" s="44">
        <f t="shared" si="1"/>
        <v>8.9743589743589744E-2</v>
      </c>
      <c r="H8" s="28">
        <f>COUNTIFS(Φύλλο1!$D:$D,"&gt;=5",Φύλλο1!$AF:$AF,$B8)</f>
        <v>3</v>
      </c>
      <c r="I8" s="36">
        <f t="shared" si="2"/>
        <v>0.11538461538461539</v>
      </c>
      <c r="J8" s="30">
        <f>COUNTIFS(Φύλλο1!$F:$F,"1",Φύλλο1!$AF:$AF,$B8)</f>
        <v>4</v>
      </c>
      <c r="K8" s="44">
        <f t="shared" si="3"/>
        <v>8.5106382978723402E-2</v>
      </c>
      <c r="L8" s="28">
        <f>COUNTIFS(Φύλλο1!$F:$F,"2",Φύλλο1!$AF:$AF,$B8)</f>
        <v>6</v>
      </c>
      <c r="M8" s="36">
        <f t="shared" si="4"/>
        <v>0.10526315789473684</v>
      </c>
      <c r="N8" s="25">
        <f>COUNTIFS(Φύλλο1!$G:$G,"1",Φύλλο1!$AF:$AF,$B8)</f>
        <v>7</v>
      </c>
      <c r="O8" s="44">
        <f t="shared" si="5"/>
        <v>8.6419753086419748E-2</v>
      </c>
      <c r="P8" s="28">
        <f>COUNTIFS(Φύλλο1!$G:$G,"2",Φύλλο1!$AF:$AF,$B8)</f>
        <v>2</v>
      </c>
      <c r="Q8" s="36">
        <f t="shared" si="6"/>
        <v>9.0909090909090912E-2</v>
      </c>
    </row>
    <row r="9" spans="2:17" ht="22.5" x14ac:dyDescent="0.25">
      <c r="B9" s="15">
        <v>4</v>
      </c>
      <c r="C9" s="13" t="s">
        <v>220</v>
      </c>
      <c r="D9" s="39">
        <f>COUNTIF(Φύλλο1!$AF:$AF,$B9)</f>
        <v>0</v>
      </c>
      <c r="E9" s="36">
        <f t="shared" si="0"/>
        <v>0</v>
      </c>
      <c r="F9" s="25">
        <f>COUNTIFS(Φύλλο1!$D:$D,"&lt;=4",Φύλλο1!$AF:$AF,$B9)</f>
        <v>0</v>
      </c>
      <c r="G9" s="44">
        <f t="shared" si="1"/>
        <v>0</v>
      </c>
      <c r="H9" s="28">
        <f>COUNTIFS(Φύλλο1!$D:$D,"&gt;=5",Φύλλο1!$AF:$AF,$B9)</f>
        <v>0</v>
      </c>
      <c r="I9" s="36">
        <f t="shared" si="2"/>
        <v>0</v>
      </c>
      <c r="J9" s="30">
        <f>COUNTIFS(Φύλλο1!$F:$F,"1",Φύλλο1!$AF:$AF,$B9)</f>
        <v>0</v>
      </c>
      <c r="K9" s="44">
        <f t="shared" si="3"/>
        <v>0</v>
      </c>
      <c r="L9" s="28">
        <f>COUNTIFS(Φύλλο1!$F:$F,"2",Φύλλο1!$AF:$AF,$B9)</f>
        <v>0</v>
      </c>
      <c r="M9" s="36">
        <f t="shared" si="4"/>
        <v>0</v>
      </c>
      <c r="N9" s="25">
        <f>COUNTIFS(Φύλλο1!$G:$G,"1",Φύλλο1!$AF:$AF,$B9)</f>
        <v>0</v>
      </c>
      <c r="O9" s="44">
        <f t="shared" si="5"/>
        <v>0</v>
      </c>
      <c r="P9" s="28">
        <f>COUNTIFS(Φύλλο1!$G:$G,"2",Φύλλο1!$AF:$AF,$B9)</f>
        <v>0</v>
      </c>
      <c r="Q9" s="36">
        <f t="shared" si="6"/>
        <v>0</v>
      </c>
    </row>
    <row r="10" spans="2:17" x14ac:dyDescent="0.25">
      <c r="B10" s="15">
        <v>5</v>
      </c>
      <c r="C10" s="51" t="s">
        <v>84</v>
      </c>
      <c r="D10" s="39">
        <f>COUNTIF(Φύλλο1!$AF:$AF,$B10)</f>
        <v>2</v>
      </c>
      <c r="E10" s="36">
        <f t="shared" si="0"/>
        <v>1.9230769230769232E-2</v>
      </c>
      <c r="F10" s="25">
        <f>COUNTIFS(Φύλλο1!$D:$D,"&lt;=4",Φύλλο1!$AF:$AF,$B10)</f>
        <v>2</v>
      </c>
      <c r="G10" s="44">
        <f t="shared" si="1"/>
        <v>2.564102564102564E-2</v>
      </c>
      <c r="H10" s="28">
        <f>COUNTIFS(Φύλλο1!$D:$D,"&gt;=5",Φύλλο1!$AF:$AF,$B10)</f>
        <v>0</v>
      </c>
      <c r="I10" s="36">
        <f t="shared" si="2"/>
        <v>0</v>
      </c>
      <c r="J10" s="30">
        <f>COUNTIFS(Φύλλο1!$F:$F,"1",Φύλλο1!$AF:$AF,$B10)</f>
        <v>1</v>
      </c>
      <c r="K10" s="44">
        <f t="shared" si="3"/>
        <v>2.1276595744680851E-2</v>
      </c>
      <c r="L10" s="28">
        <f>COUNTIFS(Φύλλο1!$F:$F,"2",Φύλλο1!$AF:$AF,$B10)</f>
        <v>1</v>
      </c>
      <c r="M10" s="36">
        <f t="shared" si="4"/>
        <v>1.7543859649122806E-2</v>
      </c>
      <c r="N10" s="25">
        <f>COUNTIFS(Φύλλο1!$G:$G,"1",Φύλλο1!$AF:$AF,$B10)</f>
        <v>2</v>
      </c>
      <c r="O10" s="44">
        <f t="shared" si="5"/>
        <v>2.4691358024691357E-2</v>
      </c>
      <c r="P10" s="28">
        <f>COUNTIFS(Φύλλο1!$G:$G,"2",Φύλλο1!$AF:$AF,$B10)</f>
        <v>0</v>
      </c>
      <c r="Q10" s="36">
        <f t="shared" si="6"/>
        <v>0</v>
      </c>
    </row>
    <row r="11" spans="2:17" ht="15" customHeight="1" x14ac:dyDescent="0.25">
      <c r="B11" s="15"/>
      <c r="C11" s="20"/>
      <c r="D11" s="39"/>
      <c r="E11" s="18"/>
      <c r="F11" s="25"/>
      <c r="G11" s="37"/>
      <c r="H11" s="28"/>
      <c r="I11" s="18"/>
      <c r="J11" s="30"/>
      <c r="K11" s="37"/>
      <c r="L11" s="28"/>
      <c r="M11" s="18"/>
      <c r="N11" s="25"/>
      <c r="O11" s="37"/>
      <c r="P11" s="28"/>
      <c r="Q11" s="18"/>
    </row>
    <row r="12" spans="2:17" ht="15" customHeight="1" x14ac:dyDescent="0.25">
      <c r="B12" s="15"/>
      <c r="C12" s="21" t="s">
        <v>71</v>
      </c>
      <c r="D12" s="39">
        <f>SUM(D6:D10)</f>
        <v>104</v>
      </c>
      <c r="E12" s="18"/>
      <c r="F12" s="25">
        <f>SUM(F6:F10)</f>
        <v>78</v>
      </c>
      <c r="G12" s="37"/>
      <c r="H12" s="28">
        <f>SUM(H6:H10)</f>
        <v>26</v>
      </c>
      <c r="I12" s="18"/>
      <c r="J12" s="30">
        <f>SUM(J6:J10)</f>
        <v>47</v>
      </c>
      <c r="K12" s="37"/>
      <c r="L12" s="28">
        <f>SUM(L6:L10)</f>
        <v>57</v>
      </c>
      <c r="M12" s="18"/>
      <c r="N12" s="25">
        <f>SUM(N6:N10)</f>
        <v>81</v>
      </c>
      <c r="O12" s="37"/>
      <c r="P12" s="28">
        <f>SUM(P6:P10)</f>
        <v>22</v>
      </c>
      <c r="Q12" s="18"/>
    </row>
    <row r="13" spans="2:17" ht="15.75" thickBot="1" x14ac:dyDescent="0.3">
      <c r="B13" s="17"/>
      <c r="C13" s="23"/>
      <c r="D13" s="40"/>
      <c r="E13" s="19"/>
      <c r="F13" s="26"/>
      <c r="G13" s="38"/>
      <c r="H13" s="29"/>
      <c r="I13" s="19"/>
      <c r="J13" s="31"/>
      <c r="K13" s="38"/>
      <c r="L13" s="29"/>
      <c r="M13" s="19"/>
      <c r="N13" s="26"/>
      <c r="O13" s="38"/>
      <c r="P13" s="29"/>
      <c r="Q13" s="19"/>
    </row>
    <row r="14" spans="2:17" ht="15.75" thickTop="1" x14ac:dyDescent="0.25"/>
  </sheetData>
  <mergeCells count="10"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sqref="A1:XFD104857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221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x14ac:dyDescent="0.25">
      <c r="B6" s="15">
        <v>1</v>
      </c>
      <c r="C6" s="52" t="s">
        <v>223</v>
      </c>
      <c r="D6" s="39">
        <f>COUNTIF(Φύλλο1!$AG:$AG,$B6)</f>
        <v>29</v>
      </c>
      <c r="E6" s="36">
        <f>D6/$D$14</f>
        <v>0.28155339805825241</v>
      </c>
      <c r="F6" s="25">
        <f>COUNTIFS(Φύλλο1!$D:$D,"&lt;=4",Φύλλο1!$AG:$AG,$B6)</f>
        <v>23</v>
      </c>
      <c r="G6" s="44">
        <f>F6/$F$14</f>
        <v>0.29870129870129869</v>
      </c>
      <c r="H6" s="28">
        <f>COUNTIFS(Φύλλο1!$D:$D,"&gt;=5",Φύλλο1!$AG:$AG,$B6)</f>
        <v>6</v>
      </c>
      <c r="I6" s="36">
        <f>H6/$H$14</f>
        <v>0.23076923076923078</v>
      </c>
      <c r="J6" s="30">
        <f>COUNTIFS(Φύλλο1!$F:$F,"1",Φύλλο1!$AG:$AG,$B6)</f>
        <v>9</v>
      </c>
      <c r="K6" s="44">
        <f>J6/$J$14</f>
        <v>0.19565217391304349</v>
      </c>
      <c r="L6" s="28">
        <f>COUNTIFS(Φύλλο1!$F:$F,"2",Φύλλο1!$AG:$AG,$B6)</f>
        <v>20</v>
      </c>
      <c r="M6" s="36">
        <f>L6/$L$14</f>
        <v>0.35087719298245612</v>
      </c>
      <c r="N6" s="25">
        <f>COUNTIFS(Φύλλο1!$G:$G,"1",Φύλλο1!$AG:$AG,$B6)</f>
        <v>23</v>
      </c>
      <c r="O6" s="44">
        <f>N6/$N$14</f>
        <v>0.28749999999999998</v>
      </c>
      <c r="P6" s="28">
        <f>COUNTIFS(Φύλλο1!$G:$G,"2",Φύλλο1!$AG:$AG,$B6)</f>
        <v>5</v>
      </c>
      <c r="Q6" s="36">
        <f>P6/$P$14</f>
        <v>0.22727272727272727</v>
      </c>
    </row>
    <row r="7" spans="2:17" x14ac:dyDescent="0.25">
      <c r="B7" s="15">
        <v>2</v>
      </c>
      <c r="C7" s="52" t="s">
        <v>224</v>
      </c>
      <c r="D7" s="39">
        <f>COUNTIF(Φύλλο1!$AG:$AG,$B7)</f>
        <v>34</v>
      </c>
      <c r="E7" s="36">
        <f t="shared" ref="E7:E12" si="0">D7/$D$14</f>
        <v>0.3300970873786408</v>
      </c>
      <c r="F7" s="25">
        <f>COUNTIFS(Φύλλο1!$D:$D,"&lt;=4",Φύλλο1!$AG:$AG,$B7)</f>
        <v>22</v>
      </c>
      <c r="G7" s="44">
        <f t="shared" ref="G7:G12" si="1">F7/$F$14</f>
        <v>0.2857142857142857</v>
      </c>
      <c r="H7" s="28">
        <f>COUNTIFS(Φύλλο1!$D:$D,"&gt;=5",Φύλλο1!$AG:$AG,$B7)</f>
        <v>12</v>
      </c>
      <c r="I7" s="36">
        <f t="shared" ref="I7:I12" si="2">H7/$H$14</f>
        <v>0.46153846153846156</v>
      </c>
      <c r="J7" s="30">
        <f>COUNTIFS(Φύλλο1!$F:$F,"1",Φύλλο1!$AG:$AG,$B7)</f>
        <v>15</v>
      </c>
      <c r="K7" s="44">
        <f t="shared" ref="K7:K12" si="3">J7/$J$14</f>
        <v>0.32608695652173914</v>
      </c>
      <c r="L7" s="28">
        <f>COUNTIFS(Φύλλο1!$F:$F,"2",Φύλλο1!$AG:$AG,$B7)</f>
        <v>19</v>
      </c>
      <c r="M7" s="36">
        <f t="shared" ref="M7:M12" si="4">L7/$L$14</f>
        <v>0.33333333333333331</v>
      </c>
      <c r="N7" s="25">
        <f>COUNTIFS(Φύλλο1!$G:$G,"1",Φύλλο1!$AG:$AG,$B7)</f>
        <v>26</v>
      </c>
      <c r="O7" s="44">
        <f t="shared" ref="O7:O12" si="5">N7/$N$14</f>
        <v>0.32500000000000001</v>
      </c>
      <c r="P7" s="28">
        <f>COUNTIFS(Φύλλο1!$G:$G,"2",Φύλλο1!$AG:$AG,$B7)</f>
        <v>8</v>
      </c>
      <c r="Q7" s="36">
        <f t="shared" ref="Q7:Q12" si="6">P7/$P$14</f>
        <v>0.36363636363636365</v>
      </c>
    </row>
    <row r="8" spans="2:17" ht="15" customHeight="1" x14ac:dyDescent="0.25">
      <c r="B8" s="15">
        <v>3</v>
      </c>
      <c r="C8" s="52" t="s">
        <v>225</v>
      </c>
      <c r="D8" s="39">
        <f>COUNTIF(Φύλλο1!$AG:$AG,$B8)</f>
        <v>7</v>
      </c>
      <c r="E8" s="36">
        <f t="shared" si="0"/>
        <v>6.7961165048543687E-2</v>
      </c>
      <c r="F8" s="25">
        <f>COUNTIFS(Φύλλο1!$D:$D,"&lt;=4",Φύλλο1!$AG:$AG,$B8)</f>
        <v>4</v>
      </c>
      <c r="G8" s="44">
        <f t="shared" si="1"/>
        <v>5.1948051948051951E-2</v>
      </c>
      <c r="H8" s="28">
        <f>COUNTIFS(Φύλλο1!$D:$D,"&gt;=5",Φύλλο1!$AG:$AG,$B8)</f>
        <v>3</v>
      </c>
      <c r="I8" s="36">
        <f t="shared" si="2"/>
        <v>0.11538461538461539</v>
      </c>
      <c r="J8" s="30">
        <f>COUNTIFS(Φύλλο1!$F:$F,"1",Φύλλο1!$AG:$AG,$B8)</f>
        <v>4</v>
      </c>
      <c r="K8" s="44">
        <f t="shared" si="3"/>
        <v>8.6956521739130432E-2</v>
      </c>
      <c r="L8" s="28">
        <f>COUNTIFS(Φύλλο1!$F:$F,"2",Φύλλο1!$AG:$AG,$B8)</f>
        <v>3</v>
      </c>
      <c r="M8" s="36">
        <f t="shared" si="4"/>
        <v>5.2631578947368418E-2</v>
      </c>
      <c r="N8" s="25">
        <f>COUNTIFS(Φύλλο1!$G:$G,"1",Φύλλο1!$AG:$AG,$B8)</f>
        <v>5</v>
      </c>
      <c r="O8" s="44">
        <f t="shared" si="5"/>
        <v>6.25E-2</v>
      </c>
      <c r="P8" s="28">
        <f>COUNTIFS(Φύλλο1!$G:$G,"2",Φύλλο1!$AG:$AG,$B8)</f>
        <v>2</v>
      </c>
      <c r="Q8" s="36">
        <f t="shared" si="6"/>
        <v>9.0909090909090912E-2</v>
      </c>
    </row>
    <row r="9" spans="2:17" x14ac:dyDescent="0.25">
      <c r="B9" s="15">
        <v>4</v>
      </c>
      <c r="C9" s="52" t="s">
        <v>226</v>
      </c>
      <c r="D9" s="39">
        <f>COUNTIF(Φύλλο1!$AG:$AG,$B9)</f>
        <v>8</v>
      </c>
      <c r="E9" s="36">
        <f t="shared" si="0"/>
        <v>7.7669902912621352E-2</v>
      </c>
      <c r="F9" s="25">
        <f>COUNTIFS(Φύλλο1!$D:$D,"&lt;=4",Φύλλο1!$AG:$AG,$B9)</f>
        <v>7</v>
      </c>
      <c r="G9" s="44">
        <f t="shared" si="1"/>
        <v>9.0909090909090912E-2</v>
      </c>
      <c r="H9" s="28">
        <f>COUNTIFS(Φύλλο1!$D:$D,"&gt;=5",Φύλλο1!$AG:$AG,$B9)</f>
        <v>1</v>
      </c>
      <c r="I9" s="36">
        <f t="shared" si="2"/>
        <v>3.8461538461538464E-2</v>
      </c>
      <c r="J9" s="30">
        <f>COUNTIFS(Φύλλο1!$F:$F,"1",Φύλλο1!$AG:$AG,$B9)</f>
        <v>5</v>
      </c>
      <c r="K9" s="44">
        <f t="shared" si="3"/>
        <v>0.10869565217391304</v>
      </c>
      <c r="L9" s="28">
        <f>COUNTIFS(Φύλλο1!$F:$F,"2",Φύλλο1!$AG:$AG,$B9)</f>
        <v>3</v>
      </c>
      <c r="M9" s="36">
        <f t="shared" si="4"/>
        <v>5.2631578947368418E-2</v>
      </c>
      <c r="N9" s="25">
        <f>COUNTIFS(Φύλλο1!$G:$G,"1",Φύλλο1!$AG:$AG,$B9)</f>
        <v>8</v>
      </c>
      <c r="O9" s="44">
        <f t="shared" si="5"/>
        <v>0.1</v>
      </c>
      <c r="P9" s="28">
        <f>COUNTIFS(Φύλλο1!$G:$G,"2",Φύλλο1!$AG:$AG,$B9)</f>
        <v>0</v>
      </c>
      <c r="Q9" s="36">
        <f t="shared" si="6"/>
        <v>0</v>
      </c>
    </row>
    <row r="10" spans="2:17" x14ac:dyDescent="0.25">
      <c r="B10" s="15">
        <v>5</v>
      </c>
      <c r="C10" s="49" t="s">
        <v>84</v>
      </c>
      <c r="D10" s="39">
        <f>COUNTIF(Φύλλο1!$AG:$AG,$B10)</f>
        <v>25</v>
      </c>
      <c r="E10" s="36">
        <f t="shared" si="0"/>
        <v>0.24271844660194175</v>
      </c>
      <c r="F10" s="25">
        <f>COUNTIFS(Φύλλο1!$D:$D,"&lt;=4",Φύλλο1!$AG:$AG,$B10)</f>
        <v>21</v>
      </c>
      <c r="G10" s="44">
        <f t="shared" si="1"/>
        <v>0.27272727272727271</v>
      </c>
      <c r="H10" s="28">
        <f>COUNTIFS(Φύλλο1!$D:$D,"&gt;=5",Φύλλο1!$AG:$AG,$B10)</f>
        <v>4</v>
      </c>
      <c r="I10" s="36">
        <f t="shared" si="2"/>
        <v>0.15384615384615385</v>
      </c>
      <c r="J10" s="30">
        <f>COUNTIFS(Φύλλο1!$F:$F,"1",Φύλλο1!$AG:$AG,$B10)</f>
        <v>13</v>
      </c>
      <c r="K10" s="44">
        <f t="shared" si="3"/>
        <v>0.28260869565217389</v>
      </c>
      <c r="L10" s="28">
        <f>COUNTIFS(Φύλλο1!$F:$F,"2",Φύλλο1!$AG:$AG,$B10)</f>
        <v>12</v>
      </c>
      <c r="M10" s="36">
        <f t="shared" si="4"/>
        <v>0.21052631578947367</v>
      </c>
      <c r="N10" s="25">
        <f>COUNTIFS(Φύλλο1!$G:$G,"1",Φύλλο1!$AG:$AG,$B10)</f>
        <v>18</v>
      </c>
      <c r="O10" s="44">
        <f t="shared" si="5"/>
        <v>0.22500000000000001</v>
      </c>
      <c r="P10" s="28">
        <f>COUNTIFS(Φύλλο1!$G:$G,"2",Φύλλο1!$AG:$AG,$B10)</f>
        <v>7</v>
      </c>
      <c r="Q10" s="36">
        <f t="shared" si="6"/>
        <v>0.31818181818181818</v>
      </c>
    </row>
    <row r="11" spans="2:17" ht="15" customHeight="1" x14ac:dyDescent="0.25">
      <c r="B11" s="15">
        <v>6</v>
      </c>
      <c r="C11" s="49" t="s">
        <v>228</v>
      </c>
      <c r="D11" s="39">
        <f>COUNTIF(Φύλλο1!$AG:$AG,$B11)</f>
        <v>0</v>
      </c>
      <c r="E11" s="36">
        <f t="shared" si="0"/>
        <v>0</v>
      </c>
      <c r="F11" s="25">
        <f>COUNTIFS(Φύλλο1!$D:$D,"&lt;=4",Φύλλο1!$AG:$AG,$B11)</f>
        <v>0</v>
      </c>
      <c r="G11" s="44">
        <f t="shared" si="1"/>
        <v>0</v>
      </c>
      <c r="H11" s="28">
        <f>COUNTIFS(Φύλλο1!$D:$D,"&gt;=5",Φύλλο1!$AG:$AG,$B11)</f>
        <v>0</v>
      </c>
      <c r="I11" s="36">
        <f t="shared" si="2"/>
        <v>0</v>
      </c>
      <c r="J11" s="30">
        <f>COUNTIFS(Φύλλο1!$F:$F,"1",Φύλλο1!$AG:$AG,$B11)</f>
        <v>0</v>
      </c>
      <c r="K11" s="44">
        <f t="shared" si="3"/>
        <v>0</v>
      </c>
      <c r="L11" s="28">
        <f>COUNTIFS(Φύλλο1!$F:$F,"2",Φύλλο1!$AG:$AG,$B11)</f>
        <v>0</v>
      </c>
      <c r="M11" s="36">
        <f t="shared" si="4"/>
        <v>0</v>
      </c>
      <c r="N11" s="25">
        <f>COUNTIFS(Φύλλο1!$G:$G,"1",Φύλλο1!$AG:$AG,$B11)</f>
        <v>0</v>
      </c>
      <c r="O11" s="44">
        <f t="shared" si="5"/>
        <v>0</v>
      </c>
      <c r="P11" s="28">
        <f>COUNTIFS(Φύλλο1!$G:$G,"2",Φύλλο1!$AG:$AG,$B11)</f>
        <v>0</v>
      </c>
      <c r="Q11" s="36">
        <f t="shared" si="6"/>
        <v>0</v>
      </c>
    </row>
    <row r="12" spans="2:17" ht="15" customHeight="1" x14ac:dyDescent="0.25">
      <c r="B12" s="15">
        <v>7</v>
      </c>
      <c r="C12" s="49" t="s">
        <v>227</v>
      </c>
      <c r="D12" s="39">
        <f>COUNTIF(Φύλλο1!$AG:$AG,$B12)</f>
        <v>0</v>
      </c>
      <c r="E12" s="36">
        <f t="shared" si="0"/>
        <v>0</v>
      </c>
      <c r="F12" s="25">
        <f>COUNTIFS(Φύλλο1!$D:$D,"&lt;=4",Φύλλο1!$AG:$AG,$B12)</f>
        <v>0</v>
      </c>
      <c r="G12" s="44">
        <f t="shared" si="1"/>
        <v>0</v>
      </c>
      <c r="H12" s="28">
        <f>COUNTIFS(Φύλλο1!$D:$D,"&gt;=5",Φύλλο1!$AG:$AG,$B12)</f>
        <v>0</v>
      </c>
      <c r="I12" s="36">
        <f t="shared" si="2"/>
        <v>0</v>
      </c>
      <c r="J12" s="30">
        <f>COUNTIFS(Φύλλο1!$F:$F,"1",Φύλλο1!$AG:$AG,$B12)</f>
        <v>0</v>
      </c>
      <c r="K12" s="44">
        <f t="shared" si="3"/>
        <v>0</v>
      </c>
      <c r="L12" s="28">
        <f>COUNTIFS(Φύλλο1!$F:$F,"2",Φύλλο1!$AG:$AG,$B12)</f>
        <v>0</v>
      </c>
      <c r="M12" s="36">
        <f t="shared" si="4"/>
        <v>0</v>
      </c>
      <c r="N12" s="25">
        <f>COUNTIFS(Φύλλο1!$G:$G,"1",Φύλλο1!$AG:$AG,$B12)</f>
        <v>0</v>
      </c>
      <c r="O12" s="44">
        <f t="shared" si="5"/>
        <v>0</v>
      </c>
      <c r="P12" s="28">
        <f>COUNTIFS(Φύλλο1!$G:$G,"2",Φύλλο1!$AG:$AG,$B12)</f>
        <v>0</v>
      </c>
      <c r="Q12" s="36">
        <f t="shared" si="6"/>
        <v>0</v>
      </c>
    </row>
    <row r="13" spans="2:17" ht="15" customHeight="1" x14ac:dyDescent="0.25">
      <c r="B13" s="15"/>
      <c r="C13" s="20"/>
      <c r="D13" s="39"/>
      <c r="E13" s="18"/>
      <c r="F13" s="25"/>
      <c r="G13" s="37"/>
      <c r="H13" s="28"/>
      <c r="I13" s="18"/>
      <c r="J13" s="30"/>
      <c r="K13" s="37"/>
      <c r="L13" s="28"/>
      <c r="M13" s="18"/>
      <c r="N13" s="25"/>
      <c r="O13" s="37"/>
      <c r="P13" s="28"/>
      <c r="Q13" s="18"/>
    </row>
    <row r="14" spans="2:17" ht="15" customHeight="1" x14ac:dyDescent="0.25">
      <c r="B14" s="15"/>
      <c r="C14" s="21" t="s">
        <v>71</v>
      </c>
      <c r="D14" s="39">
        <f>SUM(D6:D12)</f>
        <v>103</v>
      </c>
      <c r="E14" s="18"/>
      <c r="F14" s="25">
        <f>SUM(F6:F12)</f>
        <v>77</v>
      </c>
      <c r="G14" s="37"/>
      <c r="H14" s="28">
        <f>SUM(H6:H12)</f>
        <v>26</v>
      </c>
      <c r="I14" s="18"/>
      <c r="J14" s="30">
        <f>SUM(J6:J12)</f>
        <v>46</v>
      </c>
      <c r="K14" s="37"/>
      <c r="L14" s="28">
        <f>SUM(L6:L12)</f>
        <v>57</v>
      </c>
      <c r="M14" s="18"/>
      <c r="N14" s="25">
        <f>SUM(N6:N12)</f>
        <v>80</v>
      </c>
      <c r="O14" s="37"/>
      <c r="P14" s="28">
        <f>SUM(P6:P12)</f>
        <v>22</v>
      </c>
      <c r="Q14" s="18"/>
    </row>
    <row r="15" spans="2:17" ht="15.75" thickBot="1" x14ac:dyDescent="0.3">
      <c r="B15" s="17"/>
      <c r="C15" s="23"/>
      <c r="D15" s="40"/>
      <c r="E15" s="19"/>
      <c r="F15" s="26"/>
      <c r="G15" s="38"/>
      <c r="H15" s="29"/>
      <c r="I15" s="19"/>
      <c r="J15" s="31"/>
      <c r="K15" s="38"/>
      <c r="L15" s="29"/>
      <c r="M15" s="19"/>
      <c r="N15" s="26"/>
      <c r="O15" s="38"/>
      <c r="P15" s="29"/>
      <c r="Q15" s="19"/>
    </row>
    <row r="16" spans="2:17" ht="15.75" thickTop="1" x14ac:dyDescent="0.25"/>
    <row r="18" spans="2:17" ht="15.75" thickBot="1" x14ac:dyDescent="0.3"/>
    <row r="19" spans="2:17" ht="24" customHeight="1" thickTop="1" thickBot="1" x14ac:dyDescent="0.35">
      <c r="B19" s="48" t="s">
        <v>222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7"/>
    </row>
    <row r="20" spans="2:17" ht="15.75" thickTop="1" x14ac:dyDescent="0.25">
      <c r="B20" s="14"/>
      <c r="C20" s="35"/>
      <c r="D20" s="41" t="s">
        <v>85</v>
      </c>
      <c r="E20" s="42"/>
      <c r="F20" s="41" t="s">
        <v>86</v>
      </c>
      <c r="G20" s="43"/>
      <c r="H20" s="43"/>
      <c r="I20" s="42"/>
      <c r="J20" s="41" t="s">
        <v>87</v>
      </c>
      <c r="K20" s="43"/>
      <c r="L20" s="43"/>
      <c r="M20" s="42"/>
      <c r="N20" s="41" t="s">
        <v>90</v>
      </c>
      <c r="O20" s="43"/>
      <c r="P20" s="43"/>
      <c r="Q20" s="42"/>
    </row>
    <row r="21" spans="2:17" x14ac:dyDescent="0.25">
      <c r="B21" s="15"/>
      <c r="C21" s="20"/>
      <c r="D21" s="39"/>
      <c r="E21" s="18"/>
      <c r="F21" s="45" t="s">
        <v>67</v>
      </c>
      <c r="G21" s="24"/>
      <c r="H21" s="27" t="s">
        <v>68</v>
      </c>
      <c r="I21" s="46"/>
      <c r="J21" s="45" t="s">
        <v>88</v>
      </c>
      <c r="K21" s="24"/>
      <c r="L21" s="27" t="s">
        <v>89</v>
      </c>
      <c r="M21" s="46"/>
      <c r="N21" s="45" t="s">
        <v>69</v>
      </c>
      <c r="O21" s="24"/>
      <c r="P21" s="27" t="s">
        <v>70</v>
      </c>
      <c r="Q21" s="46"/>
    </row>
    <row r="22" spans="2:17" x14ac:dyDescent="0.25">
      <c r="B22" s="15"/>
      <c r="C22" s="20"/>
      <c r="D22" s="39" t="s">
        <v>92</v>
      </c>
      <c r="E22" s="18" t="s">
        <v>93</v>
      </c>
      <c r="F22" s="25" t="s">
        <v>92</v>
      </c>
      <c r="G22" s="37" t="s">
        <v>93</v>
      </c>
      <c r="H22" s="28" t="s">
        <v>92</v>
      </c>
      <c r="I22" s="18" t="s">
        <v>93</v>
      </c>
      <c r="J22" s="30" t="s">
        <v>92</v>
      </c>
      <c r="K22" s="37" t="s">
        <v>93</v>
      </c>
      <c r="L22" s="28" t="s">
        <v>92</v>
      </c>
      <c r="M22" s="18" t="s">
        <v>93</v>
      </c>
      <c r="N22" s="25" t="s">
        <v>92</v>
      </c>
      <c r="O22" s="37" t="s">
        <v>93</v>
      </c>
      <c r="P22" s="28" t="s">
        <v>92</v>
      </c>
      <c r="Q22" s="18" t="s">
        <v>93</v>
      </c>
    </row>
    <row r="23" spans="2:17" ht="15" customHeight="1" x14ac:dyDescent="0.25">
      <c r="B23" s="15">
        <v>1</v>
      </c>
      <c r="C23" s="52" t="s">
        <v>223</v>
      </c>
      <c r="D23" s="39">
        <f>COUNTIF(Φύλλο1!$AG:$AI,$B23)</f>
        <v>59</v>
      </c>
      <c r="E23" s="36">
        <f>D23/$D$31</f>
        <v>0.25541125541125542</v>
      </c>
      <c r="F23" s="25">
        <f>COUNTIFS(Φύλλο1!$D:$D,"&lt;=4",Φύλλο1!$AG:$AG,$B23)+COUNTIFS(Φύλλο1!$D:$D,"&lt;=4",Φύλλο1!$AH:$AH,$B23)+COUNTIFS(Φύλλο1!$D:$D,"&lt;=4",Φύλλο1!$AI:$AI,$B23)</f>
        <v>46</v>
      </c>
      <c r="G23" s="44">
        <f>F23/$F$31</f>
        <v>0.26285714285714284</v>
      </c>
      <c r="H23" s="28">
        <f>COUNTIFS(Φύλλο1!$D:$D,"&gt;=5",Φύλλο1!$AG:$AG,$B23)+COUNTIFS(Φύλλο1!$D:$D,"&gt;=5",Φύλλο1!$AH:$AH,$B23)+COUNTIFS(Φύλλο1!$D:$D,"&gt;=5",Φύλλο1!$AI:$AI,$B23)</f>
        <v>13</v>
      </c>
      <c r="I23" s="36">
        <f>H23/$H$31</f>
        <v>0.23214285714285715</v>
      </c>
      <c r="J23" s="30">
        <f>COUNTIFS(Φύλλο1!$F:$F,"1",Φύλλο1!$AG:$AG,$B23)+COUNTIFS(Φύλλο1!$F:$F,"1",Φύλλο1!$AH:$AH,$B23)+COUNTIFS(Φύλλο1!$F:$F,"1",Φύλλο1!$AI:$AI,$B23)</f>
        <v>24</v>
      </c>
      <c r="K23" s="44">
        <f>J23/$J$31</f>
        <v>0.22222222222222221</v>
      </c>
      <c r="L23" s="28">
        <f>COUNTIFS(Φύλλο1!$F:$F,"2",Φύλλο1!$AG:$AG,$B23)+COUNTIFS(Φύλλο1!$F:$F,"2",Φύλλο1!$AH:$AH,$B23)+COUNTIFS(Φύλλο1!$F:$F,"2",Φύλλο1!$AI:$AI,$B23)</f>
        <v>35</v>
      </c>
      <c r="M23" s="36">
        <f>L23/$L$31</f>
        <v>0.28455284552845528</v>
      </c>
      <c r="N23" s="25">
        <f>COUNTIFS(Φύλλο1!$G:$G,"1",Φύλλο1!$AG:$AG,$B23)+COUNTIFS(Φύλλο1!$G:$G,"1",Φύλλο1!$AH:$AH,$B23)+COUNTIFS(Φύλλο1!$G:$G,"1",Φύλλο1!$AI:$AI,$B23)</f>
        <v>47</v>
      </c>
      <c r="O23" s="44">
        <f>N23/$N$31</f>
        <v>0.25824175824175827</v>
      </c>
      <c r="P23" s="28">
        <f>COUNTIFS(Φύλλο1!$G:$G,"2",Φύλλο1!$AG:$AG,$B23)+COUNTIFS(Φύλλο1!$G:$G,"2",Φύλλο1!$AH:$AH,$B23)+COUNTIFS(Φύλλο1!$G:$G,"2",Φύλλο1!$AI:$AI,$B23)</f>
        <v>11</v>
      </c>
      <c r="Q23" s="36">
        <f>P23/$P$31</f>
        <v>0.23404255319148937</v>
      </c>
    </row>
    <row r="24" spans="2:17" ht="15" customHeight="1" x14ac:dyDescent="0.25">
      <c r="B24" s="15">
        <v>2</v>
      </c>
      <c r="C24" s="52" t="s">
        <v>224</v>
      </c>
      <c r="D24" s="39">
        <f>COUNTIF(Φύλλο1!$AG:$AI,$B24)</f>
        <v>64</v>
      </c>
      <c r="E24" s="36">
        <f t="shared" ref="E24:E29" si="7">D24/$D$31</f>
        <v>0.27705627705627706</v>
      </c>
      <c r="F24" s="25">
        <f>COUNTIFS(Φύλλο1!$D:$D,"&lt;=4",Φύλλο1!$AG:$AG,$B24)+COUNTIFS(Φύλλο1!$D:$D,"&lt;=4",Φύλλο1!$AH:$AH,$B24)+COUNTIFS(Φύλλο1!$D:$D,"&lt;=4",Φύλλο1!$AI:$AI,$B24)</f>
        <v>44</v>
      </c>
      <c r="G24" s="44">
        <f t="shared" ref="G24:G29" si="8">F24/$F$31</f>
        <v>0.25142857142857145</v>
      </c>
      <c r="H24" s="28">
        <f>COUNTIFS(Φύλλο1!$D:$D,"&gt;=5",Φύλλο1!$AG:$AG,$B24)+COUNTIFS(Φύλλο1!$D:$D,"&gt;=5",Φύλλο1!$AH:$AH,$B24)+COUNTIFS(Φύλλο1!$D:$D,"&gt;=5",Φύλλο1!$AI:$AI,$B24)</f>
        <v>20</v>
      </c>
      <c r="I24" s="36">
        <f t="shared" ref="I24:I29" si="9">H24/$H$31</f>
        <v>0.35714285714285715</v>
      </c>
      <c r="J24" s="30">
        <f>COUNTIFS(Φύλλο1!$F:$F,"1",Φύλλο1!$AG:$AG,$B24)+COUNTIFS(Φύλλο1!$F:$F,"1",Φύλλο1!$AH:$AH,$B24)+COUNTIFS(Φύλλο1!$F:$F,"1",Φύλλο1!$AI:$AI,$B24)</f>
        <v>27</v>
      </c>
      <c r="K24" s="44">
        <f t="shared" ref="K24:K29" si="10">J24/$J$31</f>
        <v>0.25</v>
      </c>
      <c r="L24" s="28">
        <f>COUNTIFS(Φύλλο1!$F:$F,"2",Φύλλο1!$AG:$AG,$B24)+COUNTIFS(Φύλλο1!$F:$F,"2",Φύλλο1!$AH:$AH,$B24)+COUNTIFS(Φύλλο1!$F:$F,"2",Φύλλο1!$AI:$AI,$B24)</f>
        <v>37</v>
      </c>
      <c r="M24" s="36">
        <f t="shared" ref="M24:M29" si="11">L24/$L$31</f>
        <v>0.30081300813008133</v>
      </c>
      <c r="N24" s="25">
        <f>COUNTIFS(Φύλλο1!$G:$G,"1",Φύλλο1!$AG:$AG,$B24)+COUNTIFS(Φύλλο1!$G:$G,"1",Φύλλο1!$AH:$AH,$B24)+COUNTIFS(Φύλλο1!$G:$G,"1",Φύλλο1!$AI:$AI,$B24)</f>
        <v>52</v>
      </c>
      <c r="O24" s="44">
        <f t="shared" ref="O24:O29" si="12">N24/$N$31</f>
        <v>0.2857142857142857</v>
      </c>
      <c r="P24" s="28">
        <f>COUNTIFS(Φύλλο1!$G:$G,"2",Φύλλο1!$AG:$AG,$B24)+COUNTIFS(Φύλλο1!$G:$G,"2",Φύλλο1!$AH:$AH,$B24)+COUNTIFS(Φύλλο1!$G:$G,"2",Φύλλο1!$AI:$AI,$B24)</f>
        <v>11</v>
      </c>
      <c r="Q24" s="36">
        <f t="shared" ref="Q24:Q29" si="13">P24/$P$31</f>
        <v>0.23404255319148937</v>
      </c>
    </row>
    <row r="25" spans="2:17" ht="15" customHeight="1" x14ac:dyDescent="0.25">
      <c r="B25" s="15">
        <v>3</v>
      </c>
      <c r="C25" s="52" t="s">
        <v>225</v>
      </c>
      <c r="D25" s="39">
        <f>COUNTIF(Φύλλο1!$AG:$AI,$B25)</f>
        <v>21</v>
      </c>
      <c r="E25" s="36">
        <f t="shared" si="7"/>
        <v>9.0909090909090912E-2</v>
      </c>
      <c r="F25" s="25">
        <f>COUNTIFS(Φύλλο1!$D:$D,"&lt;=4",Φύλλο1!$AG:$AG,$B25)+COUNTIFS(Φύλλο1!$D:$D,"&lt;=4",Φύλλο1!$AH:$AH,$B25)+COUNTIFS(Φύλλο1!$D:$D,"&lt;=4",Φύλλο1!$AI:$AI,$B25)</f>
        <v>12</v>
      </c>
      <c r="G25" s="44">
        <f t="shared" si="8"/>
        <v>6.8571428571428575E-2</v>
      </c>
      <c r="H25" s="28">
        <f>COUNTIFS(Φύλλο1!$D:$D,"&gt;=5",Φύλλο1!$AG:$AG,$B25)+COUNTIFS(Φύλλο1!$D:$D,"&gt;=5",Φύλλο1!$AH:$AH,$B25)+COUNTIFS(Φύλλο1!$D:$D,"&gt;=5",Φύλλο1!$AI:$AI,$B25)</f>
        <v>9</v>
      </c>
      <c r="I25" s="36">
        <f t="shared" si="9"/>
        <v>0.16071428571428573</v>
      </c>
      <c r="J25" s="30">
        <f>COUNTIFS(Φύλλο1!$F:$F,"1",Φύλλο1!$AG:$AG,$B25)+COUNTIFS(Φύλλο1!$F:$F,"1",Φύλλο1!$AH:$AH,$B25)+COUNTIFS(Φύλλο1!$F:$F,"1",Φύλλο1!$AI:$AI,$B25)</f>
        <v>10</v>
      </c>
      <c r="K25" s="44">
        <f t="shared" si="10"/>
        <v>9.2592592592592587E-2</v>
      </c>
      <c r="L25" s="28">
        <f>COUNTIFS(Φύλλο1!$F:$F,"2",Φύλλο1!$AG:$AG,$B25)+COUNTIFS(Φύλλο1!$F:$F,"2",Φύλλο1!$AH:$AH,$B25)+COUNTIFS(Φύλλο1!$F:$F,"2",Φύλλο1!$AI:$AI,$B25)</f>
        <v>11</v>
      </c>
      <c r="M25" s="36">
        <f t="shared" si="11"/>
        <v>8.943089430894309E-2</v>
      </c>
      <c r="N25" s="25">
        <f>COUNTIFS(Φύλλο1!$G:$G,"1",Φύλλο1!$AG:$AG,$B25)+COUNTIFS(Φύλλο1!$G:$G,"1",Φύλλο1!$AH:$AH,$B25)+COUNTIFS(Φύλλο1!$G:$G,"1",Φύλλο1!$AI:$AI,$B25)</f>
        <v>17</v>
      </c>
      <c r="O25" s="44">
        <f t="shared" si="12"/>
        <v>9.3406593406593408E-2</v>
      </c>
      <c r="P25" s="28">
        <f>COUNTIFS(Φύλλο1!$G:$G,"2",Φύλλο1!$AG:$AG,$B25)+COUNTIFS(Φύλλο1!$G:$G,"2",Φύλλο1!$AH:$AH,$B25)+COUNTIFS(Φύλλο1!$G:$G,"2",Φύλλο1!$AI:$AI,$B25)</f>
        <v>4</v>
      </c>
      <c r="Q25" s="36">
        <f t="shared" si="13"/>
        <v>8.5106382978723402E-2</v>
      </c>
    </row>
    <row r="26" spans="2:17" ht="21.75" customHeight="1" x14ac:dyDescent="0.25">
      <c r="B26" s="15">
        <v>4</v>
      </c>
      <c r="C26" s="52" t="s">
        <v>226</v>
      </c>
      <c r="D26" s="39">
        <f>COUNTIF(Φύλλο1!$AG:$AI,$B26)</f>
        <v>11</v>
      </c>
      <c r="E26" s="36">
        <f t="shared" si="7"/>
        <v>4.7619047619047616E-2</v>
      </c>
      <c r="F26" s="25">
        <f>COUNTIFS(Φύλλο1!$D:$D,"&lt;=4",Φύλλο1!$AG:$AG,$B26)+COUNTIFS(Φύλλο1!$D:$D,"&lt;=4",Φύλλο1!$AH:$AH,$B26)+COUNTIFS(Φύλλο1!$D:$D,"&lt;=4",Φύλλο1!$AI:$AI,$B26)</f>
        <v>9</v>
      </c>
      <c r="G26" s="44">
        <f t="shared" si="8"/>
        <v>5.1428571428571428E-2</v>
      </c>
      <c r="H26" s="28">
        <f>COUNTIFS(Φύλλο1!$D:$D,"&gt;=5",Φύλλο1!$AG:$AG,$B26)+COUNTIFS(Φύλλο1!$D:$D,"&gt;=5",Φύλλο1!$AH:$AH,$B26)+COUNTIFS(Φύλλο1!$D:$D,"&gt;=5",Φύλλο1!$AI:$AI,$B26)</f>
        <v>2</v>
      </c>
      <c r="I26" s="36">
        <f t="shared" si="9"/>
        <v>3.5714285714285712E-2</v>
      </c>
      <c r="J26" s="30">
        <f>COUNTIFS(Φύλλο1!$F:$F,"1",Φύλλο1!$AG:$AG,$B26)+COUNTIFS(Φύλλο1!$F:$F,"1",Φύλλο1!$AH:$AH,$B26)+COUNTIFS(Φύλλο1!$F:$F,"1",Φύλλο1!$AI:$AI,$B26)</f>
        <v>8</v>
      </c>
      <c r="K26" s="44">
        <f t="shared" si="10"/>
        <v>7.407407407407407E-2</v>
      </c>
      <c r="L26" s="28">
        <f>COUNTIFS(Φύλλο1!$F:$F,"2",Φύλλο1!$AG:$AG,$B26)+COUNTIFS(Φύλλο1!$F:$F,"2",Φύλλο1!$AH:$AH,$B26)+COUNTIFS(Φύλλο1!$F:$F,"2",Φύλλο1!$AI:$AI,$B26)</f>
        <v>3</v>
      </c>
      <c r="M26" s="36">
        <f t="shared" si="11"/>
        <v>2.4390243902439025E-2</v>
      </c>
      <c r="N26" s="25">
        <f>COUNTIFS(Φύλλο1!$G:$G,"1",Φύλλο1!$AG:$AG,$B26)+COUNTIFS(Φύλλο1!$G:$G,"1",Φύλλο1!$AH:$AH,$B26)+COUNTIFS(Φύλλο1!$G:$G,"1",Φύλλο1!$AI:$AI,$B26)</f>
        <v>11</v>
      </c>
      <c r="O26" s="44">
        <f t="shared" si="12"/>
        <v>6.043956043956044E-2</v>
      </c>
      <c r="P26" s="28">
        <f>COUNTIFS(Φύλλο1!$G:$G,"2",Φύλλο1!$AG:$AG,$B26)+COUNTIFS(Φύλλο1!$G:$G,"2",Φύλλο1!$AH:$AH,$B26)+COUNTIFS(Φύλλο1!$G:$G,"2",Φύλλο1!$AI:$AI,$B26)</f>
        <v>0</v>
      </c>
      <c r="Q26" s="36">
        <f t="shared" si="13"/>
        <v>0</v>
      </c>
    </row>
    <row r="27" spans="2:17" ht="15" customHeight="1" x14ac:dyDescent="0.25">
      <c r="B27" s="15">
        <v>5</v>
      </c>
      <c r="C27" s="49" t="s">
        <v>84</v>
      </c>
      <c r="D27" s="39">
        <f>COUNTIF(Φύλλο1!$AG:$AI,$B27)</f>
        <v>75</v>
      </c>
      <c r="E27" s="36">
        <f t="shared" si="7"/>
        <v>0.32467532467532467</v>
      </c>
      <c r="F27" s="25">
        <f>COUNTIFS(Φύλλο1!$D:$D,"&lt;=4",Φύλλο1!$AG:$AG,$B27)+COUNTIFS(Φύλλο1!$D:$D,"&lt;=4",Φύλλο1!$AH:$AH,$B27)+COUNTIFS(Φύλλο1!$D:$D,"&lt;=4",Φύλλο1!$AI:$AI,$B27)</f>
        <v>63</v>
      </c>
      <c r="G27" s="44">
        <f t="shared" si="8"/>
        <v>0.36</v>
      </c>
      <c r="H27" s="28">
        <f>COUNTIFS(Φύλλο1!$D:$D,"&gt;=5",Φύλλο1!$AG:$AG,$B27)+COUNTIFS(Φύλλο1!$D:$D,"&gt;=5",Φύλλο1!$AH:$AH,$B27)+COUNTIFS(Φύλλο1!$D:$D,"&gt;=5",Φύλλο1!$AI:$AI,$B27)</f>
        <v>12</v>
      </c>
      <c r="I27" s="36">
        <f t="shared" si="9"/>
        <v>0.21428571428571427</v>
      </c>
      <c r="J27" s="30">
        <f>COUNTIFS(Φύλλο1!$F:$F,"1",Φύλλο1!$AG:$AG,$B27)+COUNTIFS(Φύλλο1!$F:$F,"1",Φύλλο1!$AH:$AH,$B27)+COUNTIFS(Φύλλο1!$F:$F,"1",Φύλλο1!$AI:$AI,$B27)</f>
        <v>39</v>
      </c>
      <c r="K27" s="44">
        <f t="shared" si="10"/>
        <v>0.3611111111111111</v>
      </c>
      <c r="L27" s="28">
        <f>COUNTIFS(Φύλλο1!$F:$F,"2",Φύλλο1!$AG:$AG,$B27)+COUNTIFS(Φύλλο1!$F:$F,"2",Φύλλο1!$AH:$AH,$B27)+COUNTIFS(Φύλλο1!$F:$F,"2",Φύλλο1!$AI:$AI,$B27)</f>
        <v>36</v>
      </c>
      <c r="M27" s="36">
        <f t="shared" si="11"/>
        <v>0.29268292682926828</v>
      </c>
      <c r="N27" s="25">
        <f>COUNTIFS(Φύλλο1!$G:$G,"1",Φύλλο1!$AG:$AG,$B27)+COUNTIFS(Φύλλο1!$G:$G,"1",Φύλλο1!$AH:$AH,$B27)+COUNTIFS(Φύλλο1!$G:$G,"1",Φύλλο1!$AI:$AI,$B27)</f>
        <v>54</v>
      </c>
      <c r="O27" s="44">
        <f t="shared" si="12"/>
        <v>0.2967032967032967</v>
      </c>
      <c r="P27" s="28">
        <f>COUNTIFS(Φύλλο1!$G:$G,"2",Φύλλο1!$AG:$AG,$B27)+COUNTIFS(Φύλλο1!$G:$G,"2",Φύλλο1!$AH:$AH,$B27)+COUNTIFS(Φύλλο1!$G:$G,"2",Φύλλο1!$AI:$AI,$B27)</f>
        <v>21</v>
      </c>
      <c r="Q27" s="36">
        <f t="shared" si="13"/>
        <v>0.44680851063829785</v>
      </c>
    </row>
    <row r="28" spans="2:17" ht="15" customHeight="1" x14ac:dyDescent="0.25">
      <c r="B28" s="15">
        <v>6</v>
      </c>
      <c r="C28" s="49" t="s">
        <v>228</v>
      </c>
      <c r="D28" s="39">
        <f>COUNTIF(Φύλλο1!$AG:$AI,$B28)</f>
        <v>1</v>
      </c>
      <c r="E28" s="36">
        <f t="shared" si="7"/>
        <v>4.329004329004329E-3</v>
      </c>
      <c r="F28" s="25">
        <f>COUNTIFS(Φύλλο1!$D:$D,"&lt;=4",Φύλλο1!$AG:$AG,$B28)+COUNTIFS(Φύλλο1!$D:$D,"&lt;=4",Φύλλο1!$AH:$AH,$B28)+COUNTIFS(Φύλλο1!$D:$D,"&lt;=4",Φύλλο1!$AI:$AI,$B28)</f>
        <v>1</v>
      </c>
      <c r="G28" s="44">
        <f t="shared" si="8"/>
        <v>5.7142857142857143E-3</v>
      </c>
      <c r="H28" s="28">
        <f>COUNTIFS(Φύλλο1!$D:$D,"&gt;=5",Φύλλο1!$AG:$AG,$B28)+COUNTIFS(Φύλλο1!$D:$D,"&gt;=5",Φύλλο1!$AH:$AH,$B28)+COUNTIFS(Φύλλο1!$D:$D,"&gt;=5",Φύλλο1!$AI:$AI,$B28)</f>
        <v>0</v>
      </c>
      <c r="I28" s="36">
        <f t="shared" si="9"/>
        <v>0</v>
      </c>
      <c r="J28" s="30">
        <f>COUNTIFS(Φύλλο1!$F:$F,"1",Φύλλο1!$AG:$AG,$B28)+COUNTIFS(Φύλλο1!$F:$F,"1",Φύλλο1!$AH:$AH,$B28)+COUNTIFS(Φύλλο1!$F:$F,"1",Φύλλο1!$AI:$AI,$B28)</f>
        <v>0</v>
      </c>
      <c r="K28" s="44">
        <f t="shared" si="10"/>
        <v>0</v>
      </c>
      <c r="L28" s="28">
        <f>COUNTIFS(Φύλλο1!$F:$F,"2",Φύλλο1!$AG:$AG,$B28)+COUNTIFS(Φύλλο1!$F:$F,"2",Φύλλο1!$AH:$AH,$B28)+COUNTIFS(Φύλλο1!$F:$F,"2",Φύλλο1!$AI:$AI,$B28)</f>
        <v>1</v>
      </c>
      <c r="M28" s="36">
        <f t="shared" si="11"/>
        <v>8.130081300813009E-3</v>
      </c>
      <c r="N28" s="25">
        <f>COUNTIFS(Φύλλο1!$G:$G,"1",Φύλλο1!$AG:$AG,$B28)+COUNTIFS(Φύλλο1!$G:$G,"1",Φύλλο1!$AH:$AH,$B28)+COUNTIFS(Φύλλο1!$G:$G,"1",Φύλλο1!$AI:$AI,$B28)</f>
        <v>1</v>
      </c>
      <c r="O28" s="44">
        <f t="shared" si="12"/>
        <v>5.4945054945054949E-3</v>
      </c>
      <c r="P28" s="28">
        <f>COUNTIFS(Φύλλο1!$G:$G,"2",Φύλλο1!$AG:$AG,$B28)+COUNTIFS(Φύλλο1!$G:$G,"2",Φύλλο1!$AH:$AH,$B28)+COUNTIFS(Φύλλο1!$G:$G,"2",Φύλλο1!$AI:$AI,$B28)</f>
        <v>0</v>
      </c>
      <c r="Q28" s="36">
        <f t="shared" si="13"/>
        <v>0</v>
      </c>
    </row>
    <row r="29" spans="2:17" ht="15" customHeight="1" x14ac:dyDescent="0.25">
      <c r="B29" s="15">
        <v>7</v>
      </c>
      <c r="C29" s="49" t="s">
        <v>227</v>
      </c>
      <c r="D29" s="39">
        <f>COUNTIF(Φύλλο1!$AG:$AI,$B29)</f>
        <v>0</v>
      </c>
      <c r="E29" s="36">
        <f t="shared" si="7"/>
        <v>0</v>
      </c>
      <c r="F29" s="25">
        <f>COUNTIFS(Φύλλο1!$D:$D,"&lt;=4",Φύλλο1!$AG:$AG,$B29)+COUNTIFS(Φύλλο1!$D:$D,"&lt;=4",Φύλλο1!$AH:$AH,$B29)+COUNTIFS(Φύλλο1!$D:$D,"&lt;=4",Φύλλο1!$AI:$AI,$B29)</f>
        <v>0</v>
      </c>
      <c r="G29" s="44">
        <f t="shared" si="8"/>
        <v>0</v>
      </c>
      <c r="H29" s="28">
        <f>COUNTIFS(Φύλλο1!$D:$D,"&gt;=5",Φύλλο1!$AG:$AG,$B29)+COUNTIFS(Φύλλο1!$D:$D,"&gt;=5",Φύλλο1!$AH:$AH,$B29)+COUNTIFS(Φύλλο1!$D:$D,"&gt;=5",Φύλλο1!$AI:$AI,$B29)</f>
        <v>0</v>
      </c>
      <c r="I29" s="36">
        <f t="shared" si="9"/>
        <v>0</v>
      </c>
      <c r="J29" s="30">
        <f>COUNTIFS(Φύλλο1!$F:$F,"1",Φύλλο1!$AG:$AG,$B29)+COUNTIFS(Φύλλο1!$F:$F,"1",Φύλλο1!$AH:$AH,$B29)+COUNTIFS(Φύλλο1!$F:$F,"1",Φύλλο1!$AI:$AI,$B29)</f>
        <v>0</v>
      </c>
      <c r="K29" s="44">
        <f t="shared" si="10"/>
        <v>0</v>
      </c>
      <c r="L29" s="28">
        <f>COUNTIFS(Φύλλο1!$F:$F,"2",Φύλλο1!$AG:$AG,$B29)+COUNTIFS(Φύλλο1!$F:$F,"2",Φύλλο1!$AH:$AH,$B29)+COUNTIFS(Φύλλο1!$F:$F,"2",Φύλλο1!$AI:$AI,$B29)</f>
        <v>0</v>
      </c>
      <c r="M29" s="36">
        <f t="shared" si="11"/>
        <v>0</v>
      </c>
      <c r="N29" s="25">
        <f>COUNTIFS(Φύλλο1!$G:$G,"1",Φύλλο1!$AG:$AG,$B29)+COUNTIFS(Φύλλο1!$G:$G,"1",Φύλλο1!$AH:$AH,$B29)+COUNTIFS(Φύλλο1!$G:$G,"1",Φύλλο1!$AI:$AI,$B29)</f>
        <v>0</v>
      </c>
      <c r="O29" s="44">
        <f t="shared" si="12"/>
        <v>0</v>
      </c>
      <c r="P29" s="28">
        <f>COUNTIFS(Φύλλο1!$G:$G,"2",Φύλλο1!$AG:$AG,$B29)+COUNTIFS(Φύλλο1!$G:$G,"2",Φύλλο1!$AH:$AH,$B29)+COUNTIFS(Φύλλο1!$G:$G,"2",Φύλλο1!$AI:$AI,$B29)</f>
        <v>0</v>
      </c>
      <c r="Q29" s="36">
        <f t="shared" si="13"/>
        <v>0</v>
      </c>
    </row>
    <row r="30" spans="2:17" ht="15" customHeight="1" x14ac:dyDescent="0.25">
      <c r="B30" s="15"/>
      <c r="C30" s="20"/>
      <c r="D30" s="39"/>
      <c r="E30" s="18"/>
      <c r="F30" s="25"/>
      <c r="G30" s="37"/>
      <c r="H30" s="28"/>
      <c r="I30" s="18"/>
      <c r="J30" s="30"/>
      <c r="K30" s="37"/>
      <c r="L30" s="28"/>
      <c r="M30" s="18"/>
      <c r="N30" s="25"/>
      <c r="O30" s="37"/>
      <c r="P30" s="28"/>
      <c r="Q30" s="18"/>
    </row>
    <row r="31" spans="2:17" ht="15" customHeight="1" x14ac:dyDescent="0.25">
      <c r="B31" s="15"/>
      <c r="C31" s="21" t="s">
        <v>71</v>
      </c>
      <c r="D31" s="39">
        <f>SUM(D23:D29)</f>
        <v>231</v>
      </c>
      <c r="E31" s="18"/>
      <c r="F31" s="25">
        <f>SUM(F23:F29)</f>
        <v>175</v>
      </c>
      <c r="G31" s="37"/>
      <c r="H31" s="28">
        <f>SUM(H23:H29)</f>
        <v>56</v>
      </c>
      <c r="I31" s="18"/>
      <c r="J31" s="30">
        <f>SUM(J23:J29)</f>
        <v>108</v>
      </c>
      <c r="K31" s="37"/>
      <c r="L31" s="28">
        <f>SUM(L23:L29)</f>
        <v>123</v>
      </c>
      <c r="M31" s="18"/>
      <c r="N31" s="25">
        <f>SUM(N23:N29)</f>
        <v>182</v>
      </c>
      <c r="O31" s="37"/>
      <c r="P31" s="28">
        <f>SUM(P23:P29)</f>
        <v>47</v>
      </c>
      <c r="Q31" s="18"/>
    </row>
    <row r="32" spans="2:17" ht="15.75" thickBot="1" x14ac:dyDescent="0.3">
      <c r="B32" s="17"/>
      <c r="C32" s="23"/>
      <c r="D32" s="40"/>
      <c r="E32" s="19"/>
      <c r="F32" s="26"/>
      <c r="G32" s="38"/>
      <c r="H32" s="29"/>
      <c r="I32" s="19"/>
      <c r="J32" s="31"/>
      <c r="K32" s="38"/>
      <c r="L32" s="29"/>
      <c r="M32" s="19"/>
      <c r="N32" s="26"/>
      <c r="O32" s="38"/>
      <c r="P32" s="29"/>
      <c r="Q32" s="19"/>
    </row>
    <row r="33" ht="15.75" thickTop="1" x14ac:dyDescent="0.25"/>
  </sheetData>
  <mergeCells count="20">
    <mergeCell ref="D20:E20"/>
    <mergeCell ref="F20:I20"/>
    <mergeCell ref="J20:M20"/>
    <mergeCell ref="N20:Q20"/>
    <mergeCell ref="F21:G21"/>
    <mergeCell ref="H21:I21"/>
    <mergeCell ref="J21:K21"/>
    <mergeCell ref="L21:M21"/>
    <mergeCell ref="N21:O21"/>
    <mergeCell ref="P21:Q21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workbookViewId="0">
      <selection activeCell="C6" sqref="C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229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x14ac:dyDescent="0.25">
      <c r="B6" s="15">
        <v>1</v>
      </c>
      <c r="C6" s="49" t="s">
        <v>114</v>
      </c>
      <c r="D6" s="39">
        <f>COUNTIF(Φύλλο1!$AJ:$AJ,$B6)</f>
        <v>26</v>
      </c>
      <c r="E6" s="36">
        <f>D6/$D$14</f>
        <v>0.25</v>
      </c>
      <c r="F6" s="25">
        <f>COUNTIFS(Φύλλο1!$D:$D,"&lt;=4",Φύλλο1!$AJ:$AJ,$B6)</f>
        <v>23</v>
      </c>
      <c r="G6" s="44">
        <f>F6/$F$14</f>
        <v>0.29487179487179488</v>
      </c>
      <c r="H6" s="28">
        <f>COUNTIFS(Φύλλο1!$D:$D,"&gt;=5",Φύλλο1!$AJ:$AJ,$B6)</f>
        <v>3</v>
      </c>
      <c r="I6" s="36">
        <f>H6/$H$14</f>
        <v>0.11538461538461539</v>
      </c>
      <c r="J6" s="30">
        <f>COUNTIFS(Φύλλο1!$F:$F,"1",Φύλλο1!$AJ:$AJ,$B6)</f>
        <v>15</v>
      </c>
      <c r="K6" s="44">
        <f>J6/$J$14</f>
        <v>0.31914893617021278</v>
      </c>
      <c r="L6" s="28">
        <f>COUNTIFS(Φύλλο1!$F:$F,"2",Φύλλο1!$AJ:$AJ,$B6)</f>
        <v>11</v>
      </c>
      <c r="M6" s="36">
        <f>L6/$L$14</f>
        <v>0.19298245614035087</v>
      </c>
      <c r="N6" s="25">
        <f>COUNTIFS(Φύλλο1!$G:$G,"1",Φύλλο1!$AJ:$AJ,$B6)</f>
        <v>19</v>
      </c>
      <c r="O6" s="44">
        <f>N6/$N$14</f>
        <v>0.23456790123456789</v>
      </c>
      <c r="P6" s="28">
        <f>COUNTIFS(Φύλλο1!$G:$G,"2",Φύλλο1!$AJ:$AJ,$B6)</f>
        <v>7</v>
      </c>
      <c r="Q6" s="36">
        <f>P6/$P$14</f>
        <v>0.31818181818181818</v>
      </c>
    </row>
    <row r="7" spans="2:17" x14ac:dyDescent="0.25">
      <c r="B7" s="15">
        <v>2</v>
      </c>
      <c r="C7" s="49" t="s">
        <v>231</v>
      </c>
      <c r="D7" s="39">
        <f>COUNTIF(Φύλλο1!$AJ:$AJ,$B7)</f>
        <v>6</v>
      </c>
      <c r="E7" s="36">
        <f t="shared" ref="E7:E12" si="0">D7/$D$14</f>
        <v>5.7692307692307696E-2</v>
      </c>
      <c r="F7" s="25">
        <f>COUNTIFS(Φύλλο1!$D:$D,"&lt;=4",Φύλλο1!$AJ:$AJ,$B7)</f>
        <v>3</v>
      </c>
      <c r="G7" s="44">
        <f t="shared" ref="G7:G12" si="1">F7/$F$14</f>
        <v>3.8461538461538464E-2</v>
      </c>
      <c r="H7" s="28">
        <f>COUNTIFS(Φύλλο1!$D:$D,"&gt;=5",Φύλλο1!$AJ:$AJ,$B7)</f>
        <v>3</v>
      </c>
      <c r="I7" s="36">
        <f t="shared" ref="I7:I12" si="2">H7/$H$14</f>
        <v>0.11538461538461539</v>
      </c>
      <c r="J7" s="30">
        <f>COUNTIFS(Φύλλο1!$F:$F,"1",Φύλλο1!$AJ:$AJ,$B7)</f>
        <v>3</v>
      </c>
      <c r="K7" s="44">
        <f t="shared" ref="K7:K12" si="3">J7/$J$14</f>
        <v>6.3829787234042548E-2</v>
      </c>
      <c r="L7" s="28">
        <f>COUNTIFS(Φύλλο1!$F:$F,"2",Φύλλο1!$AJ:$AJ,$B7)</f>
        <v>3</v>
      </c>
      <c r="M7" s="36">
        <f t="shared" ref="M7:M12" si="4">L7/$L$14</f>
        <v>5.2631578947368418E-2</v>
      </c>
      <c r="N7" s="25">
        <f>COUNTIFS(Φύλλο1!$G:$G,"1",Φύλλο1!$AJ:$AJ,$B7)</f>
        <v>6</v>
      </c>
      <c r="O7" s="44">
        <f t="shared" ref="O7:O12" si="5">N7/$N$14</f>
        <v>7.407407407407407E-2</v>
      </c>
      <c r="P7" s="28">
        <f>COUNTIFS(Φύλλο1!$G:$G,"2",Φύλλο1!$AJ:$AJ,$B7)</f>
        <v>0</v>
      </c>
      <c r="Q7" s="36">
        <f t="shared" ref="Q7:Q12" si="6">P7/$P$14</f>
        <v>0</v>
      </c>
    </row>
    <row r="8" spans="2:17" ht="15" customHeight="1" x14ac:dyDescent="0.25">
      <c r="B8" s="15">
        <v>3</v>
      </c>
      <c r="C8" s="49" t="s">
        <v>232</v>
      </c>
      <c r="D8" s="39">
        <f>COUNTIF(Φύλλο1!$AJ:$AJ,$B8)</f>
        <v>11</v>
      </c>
      <c r="E8" s="36">
        <f t="shared" si="0"/>
        <v>0.10576923076923077</v>
      </c>
      <c r="F8" s="25">
        <f>COUNTIFS(Φύλλο1!$D:$D,"&lt;=4",Φύλλο1!$AJ:$AJ,$B8)</f>
        <v>9</v>
      </c>
      <c r="G8" s="44">
        <f t="shared" si="1"/>
        <v>0.11538461538461539</v>
      </c>
      <c r="H8" s="28">
        <f>COUNTIFS(Φύλλο1!$D:$D,"&gt;=5",Φύλλο1!$AJ:$AJ,$B8)</f>
        <v>2</v>
      </c>
      <c r="I8" s="36">
        <f t="shared" si="2"/>
        <v>7.6923076923076927E-2</v>
      </c>
      <c r="J8" s="30">
        <f>COUNTIFS(Φύλλο1!$F:$F,"1",Φύλλο1!$AJ:$AJ,$B8)</f>
        <v>2</v>
      </c>
      <c r="K8" s="44">
        <f t="shared" si="3"/>
        <v>4.2553191489361701E-2</v>
      </c>
      <c r="L8" s="28">
        <f>COUNTIFS(Φύλλο1!$F:$F,"2",Φύλλο1!$AJ:$AJ,$B8)</f>
        <v>9</v>
      </c>
      <c r="M8" s="36">
        <f t="shared" si="4"/>
        <v>0.15789473684210525</v>
      </c>
      <c r="N8" s="25">
        <f>COUNTIFS(Φύλλο1!$G:$G,"1",Φύλλο1!$AJ:$AJ,$B8)</f>
        <v>9</v>
      </c>
      <c r="O8" s="44">
        <f t="shared" si="5"/>
        <v>0.1111111111111111</v>
      </c>
      <c r="P8" s="28">
        <f>COUNTIFS(Φύλλο1!$G:$G,"2",Φύλλο1!$AJ:$AJ,$B8)</f>
        <v>2</v>
      </c>
      <c r="Q8" s="36">
        <f t="shared" si="6"/>
        <v>9.0909090909090912E-2</v>
      </c>
    </row>
    <row r="9" spans="2:17" x14ac:dyDescent="0.25">
      <c r="B9" s="15">
        <v>4</v>
      </c>
      <c r="C9" s="49" t="s">
        <v>235</v>
      </c>
      <c r="D9" s="39">
        <f>COUNTIF(Φύλλο1!$AJ:$AJ,$B9)</f>
        <v>20</v>
      </c>
      <c r="E9" s="36">
        <f t="shared" si="0"/>
        <v>0.19230769230769232</v>
      </c>
      <c r="F9" s="25">
        <f>COUNTIFS(Φύλλο1!$D:$D,"&lt;=4",Φύλλο1!$AJ:$AJ,$B9)</f>
        <v>13</v>
      </c>
      <c r="G9" s="44">
        <f t="shared" si="1"/>
        <v>0.16666666666666666</v>
      </c>
      <c r="H9" s="28">
        <f>COUNTIFS(Φύλλο1!$D:$D,"&gt;=5",Φύλλο1!$AJ:$AJ,$B9)</f>
        <v>7</v>
      </c>
      <c r="I9" s="36">
        <f t="shared" si="2"/>
        <v>0.26923076923076922</v>
      </c>
      <c r="J9" s="30">
        <f>COUNTIFS(Φύλλο1!$F:$F,"1",Φύλλο1!$AJ:$AJ,$B9)</f>
        <v>7</v>
      </c>
      <c r="K9" s="44">
        <f t="shared" si="3"/>
        <v>0.14893617021276595</v>
      </c>
      <c r="L9" s="28">
        <f>COUNTIFS(Φύλλο1!$F:$F,"2",Φύλλο1!$AJ:$AJ,$B9)</f>
        <v>13</v>
      </c>
      <c r="M9" s="36">
        <f t="shared" si="4"/>
        <v>0.22807017543859648</v>
      </c>
      <c r="N9" s="25">
        <f>COUNTIFS(Φύλλο1!$G:$G,"1",Φύλλο1!$AJ:$AJ,$B9)</f>
        <v>15</v>
      </c>
      <c r="O9" s="44">
        <f t="shared" si="5"/>
        <v>0.18518518518518517</v>
      </c>
      <c r="P9" s="28">
        <f>COUNTIFS(Φύλλο1!$G:$G,"2",Φύλλο1!$AJ:$AJ,$B9)</f>
        <v>4</v>
      </c>
      <c r="Q9" s="36">
        <f t="shared" si="6"/>
        <v>0.18181818181818182</v>
      </c>
    </row>
    <row r="10" spans="2:17" x14ac:dyDescent="0.25">
      <c r="B10" s="15">
        <v>5</v>
      </c>
      <c r="C10" s="49" t="s">
        <v>236</v>
      </c>
      <c r="D10" s="39">
        <f>COUNTIF(Φύλλο1!$AJ:$AJ,$B10)</f>
        <v>26</v>
      </c>
      <c r="E10" s="36">
        <f t="shared" si="0"/>
        <v>0.25</v>
      </c>
      <c r="F10" s="25">
        <f>COUNTIFS(Φύλλο1!$D:$D,"&lt;=4",Φύλλο1!$AJ:$AJ,$B10)</f>
        <v>17</v>
      </c>
      <c r="G10" s="44">
        <f t="shared" si="1"/>
        <v>0.21794871794871795</v>
      </c>
      <c r="H10" s="28">
        <f>COUNTIFS(Φύλλο1!$D:$D,"&gt;=5",Φύλλο1!$AJ:$AJ,$B10)</f>
        <v>9</v>
      </c>
      <c r="I10" s="36">
        <f t="shared" si="2"/>
        <v>0.34615384615384615</v>
      </c>
      <c r="J10" s="30">
        <f>COUNTIFS(Φύλλο1!$F:$F,"1",Φύλλο1!$AJ:$AJ,$B10)</f>
        <v>11</v>
      </c>
      <c r="K10" s="44">
        <f t="shared" si="3"/>
        <v>0.23404255319148937</v>
      </c>
      <c r="L10" s="28">
        <f>COUNTIFS(Φύλλο1!$F:$F,"2",Φύλλο1!$AJ:$AJ,$B10)</f>
        <v>15</v>
      </c>
      <c r="M10" s="36">
        <f t="shared" si="4"/>
        <v>0.26315789473684209</v>
      </c>
      <c r="N10" s="25">
        <f>COUNTIFS(Φύλλο1!$G:$G,"1",Φύλλο1!$AJ:$AJ,$B10)</f>
        <v>22</v>
      </c>
      <c r="O10" s="44">
        <f t="shared" si="5"/>
        <v>0.27160493827160492</v>
      </c>
      <c r="P10" s="28">
        <f>COUNTIFS(Φύλλο1!$G:$G,"2",Φύλλο1!$AJ:$AJ,$B10)</f>
        <v>4</v>
      </c>
      <c r="Q10" s="36">
        <f t="shared" si="6"/>
        <v>0.18181818181818182</v>
      </c>
    </row>
    <row r="11" spans="2:17" ht="15" customHeight="1" x14ac:dyDescent="0.25">
      <c r="B11" s="15">
        <v>6</v>
      </c>
      <c r="C11" s="49" t="s">
        <v>233</v>
      </c>
      <c r="D11" s="39">
        <f>COUNTIF(Φύλλο1!$AJ:$AJ,$B11)</f>
        <v>14</v>
      </c>
      <c r="E11" s="36">
        <f t="shared" si="0"/>
        <v>0.13461538461538461</v>
      </c>
      <c r="F11" s="25">
        <f>COUNTIFS(Φύλλο1!$D:$D,"&lt;=4",Φύλλο1!$AJ:$AJ,$B11)</f>
        <v>12</v>
      </c>
      <c r="G11" s="44">
        <f t="shared" si="1"/>
        <v>0.15384615384615385</v>
      </c>
      <c r="H11" s="28">
        <f>COUNTIFS(Φύλλο1!$D:$D,"&gt;=5",Φύλλο1!$AJ:$AJ,$B11)</f>
        <v>2</v>
      </c>
      <c r="I11" s="36">
        <f t="shared" si="2"/>
        <v>7.6923076923076927E-2</v>
      </c>
      <c r="J11" s="30">
        <f>COUNTIFS(Φύλλο1!$F:$F,"1",Φύλλο1!$AJ:$AJ,$B11)</f>
        <v>8</v>
      </c>
      <c r="K11" s="44">
        <f t="shared" si="3"/>
        <v>0.1702127659574468</v>
      </c>
      <c r="L11" s="28">
        <f>COUNTIFS(Φύλλο1!$F:$F,"2",Φύλλο1!$AJ:$AJ,$B11)</f>
        <v>6</v>
      </c>
      <c r="M11" s="36">
        <f t="shared" si="4"/>
        <v>0.10526315789473684</v>
      </c>
      <c r="N11" s="25">
        <f>COUNTIFS(Φύλλο1!$G:$G,"1",Φύλλο1!$AJ:$AJ,$B11)</f>
        <v>9</v>
      </c>
      <c r="O11" s="44">
        <f t="shared" si="5"/>
        <v>0.1111111111111111</v>
      </c>
      <c r="P11" s="28">
        <f>COUNTIFS(Φύλλο1!$G:$G,"2",Φύλλο1!$AJ:$AJ,$B11)</f>
        <v>5</v>
      </c>
      <c r="Q11" s="36">
        <f t="shared" si="6"/>
        <v>0.22727272727272727</v>
      </c>
    </row>
    <row r="12" spans="2:17" ht="15" customHeight="1" x14ac:dyDescent="0.25">
      <c r="B12" s="15">
        <v>7</v>
      </c>
      <c r="C12" s="49" t="s">
        <v>234</v>
      </c>
      <c r="D12" s="39">
        <f>COUNTIF(Φύλλο1!$AJ:$AJ,$B12)</f>
        <v>1</v>
      </c>
      <c r="E12" s="36">
        <f t="shared" si="0"/>
        <v>9.6153846153846159E-3</v>
      </c>
      <c r="F12" s="25">
        <f>COUNTIFS(Φύλλο1!$D:$D,"&lt;=4",Φύλλο1!$AJ:$AJ,$B12)</f>
        <v>1</v>
      </c>
      <c r="G12" s="44">
        <f t="shared" si="1"/>
        <v>1.282051282051282E-2</v>
      </c>
      <c r="H12" s="28">
        <f>COUNTIFS(Φύλλο1!$D:$D,"&gt;=5",Φύλλο1!$AJ:$AJ,$B12)</f>
        <v>0</v>
      </c>
      <c r="I12" s="36">
        <f t="shared" si="2"/>
        <v>0</v>
      </c>
      <c r="J12" s="30">
        <f>COUNTIFS(Φύλλο1!$F:$F,"1",Φύλλο1!$AJ:$AJ,$B12)</f>
        <v>1</v>
      </c>
      <c r="K12" s="44">
        <f t="shared" si="3"/>
        <v>2.1276595744680851E-2</v>
      </c>
      <c r="L12" s="28">
        <f>COUNTIFS(Φύλλο1!$F:$F,"2",Φύλλο1!$AJ:$AJ,$B12)</f>
        <v>0</v>
      </c>
      <c r="M12" s="36">
        <f t="shared" si="4"/>
        <v>0</v>
      </c>
      <c r="N12" s="25">
        <f>COUNTIFS(Φύλλο1!$G:$G,"1",Φύλλο1!$AJ:$AJ,$B12)</f>
        <v>1</v>
      </c>
      <c r="O12" s="44">
        <f t="shared" si="5"/>
        <v>1.2345679012345678E-2</v>
      </c>
      <c r="P12" s="28">
        <f>COUNTIFS(Φύλλο1!$G:$G,"2",Φύλλο1!$AJ:$AJ,$B12)</f>
        <v>0</v>
      </c>
      <c r="Q12" s="36">
        <f t="shared" si="6"/>
        <v>0</v>
      </c>
    </row>
    <row r="13" spans="2:17" ht="15" customHeight="1" x14ac:dyDescent="0.25">
      <c r="B13" s="15"/>
      <c r="C13" s="20"/>
      <c r="D13" s="39"/>
      <c r="E13" s="18"/>
      <c r="F13" s="25"/>
      <c r="G13" s="37"/>
      <c r="H13" s="28"/>
      <c r="I13" s="18"/>
      <c r="J13" s="30"/>
      <c r="K13" s="37"/>
      <c r="L13" s="28"/>
      <c r="M13" s="18"/>
      <c r="N13" s="25"/>
      <c r="O13" s="37"/>
      <c r="P13" s="28"/>
      <c r="Q13" s="18"/>
    </row>
    <row r="14" spans="2:17" ht="15" customHeight="1" x14ac:dyDescent="0.25">
      <c r="B14" s="15"/>
      <c r="C14" s="21" t="s">
        <v>71</v>
      </c>
      <c r="D14" s="39">
        <f>SUM(D6:D12)</f>
        <v>104</v>
      </c>
      <c r="E14" s="18"/>
      <c r="F14" s="25">
        <f>SUM(F6:F12)</f>
        <v>78</v>
      </c>
      <c r="G14" s="37"/>
      <c r="H14" s="28">
        <f>SUM(H6:H12)</f>
        <v>26</v>
      </c>
      <c r="I14" s="18"/>
      <c r="J14" s="30">
        <f>SUM(J6:J12)</f>
        <v>47</v>
      </c>
      <c r="K14" s="37"/>
      <c r="L14" s="28">
        <f>SUM(L6:L12)</f>
        <v>57</v>
      </c>
      <c r="M14" s="18"/>
      <c r="N14" s="25">
        <f>SUM(N6:N12)</f>
        <v>81</v>
      </c>
      <c r="O14" s="37"/>
      <c r="P14" s="28">
        <f>SUM(P6:P12)</f>
        <v>22</v>
      </c>
      <c r="Q14" s="18"/>
    </row>
    <row r="15" spans="2:17" ht="15.75" thickBot="1" x14ac:dyDescent="0.3">
      <c r="B15" s="17"/>
      <c r="C15" s="23"/>
      <c r="D15" s="40"/>
      <c r="E15" s="19"/>
      <c r="F15" s="26"/>
      <c r="G15" s="38"/>
      <c r="H15" s="29"/>
      <c r="I15" s="19"/>
      <c r="J15" s="31"/>
      <c r="K15" s="38"/>
      <c r="L15" s="29"/>
      <c r="M15" s="19"/>
      <c r="N15" s="26"/>
      <c r="O15" s="38"/>
      <c r="P15" s="29"/>
      <c r="Q15" s="19"/>
    </row>
    <row r="16" spans="2:17" ht="15.75" thickTop="1" x14ac:dyDescent="0.25"/>
    <row r="18" spans="2:17" ht="15.75" thickBot="1" x14ac:dyDescent="0.3"/>
    <row r="19" spans="2:17" ht="24" customHeight="1" thickTop="1" thickBot="1" x14ac:dyDescent="0.35">
      <c r="B19" s="48" t="s">
        <v>230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7"/>
    </row>
    <row r="20" spans="2:17" ht="15.75" thickTop="1" x14ac:dyDescent="0.25">
      <c r="B20" s="14"/>
      <c r="C20" s="35"/>
      <c r="D20" s="41" t="s">
        <v>85</v>
      </c>
      <c r="E20" s="42"/>
      <c r="F20" s="41" t="s">
        <v>86</v>
      </c>
      <c r="G20" s="43"/>
      <c r="H20" s="43"/>
      <c r="I20" s="42"/>
      <c r="J20" s="41" t="s">
        <v>87</v>
      </c>
      <c r="K20" s="43"/>
      <c r="L20" s="43"/>
      <c r="M20" s="42"/>
      <c r="N20" s="41" t="s">
        <v>90</v>
      </c>
      <c r="O20" s="43"/>
      <c r="P20" s="43"/>
      <c r="Q20" s="42"/>
    </row>
    <row r="21" spans="2:17" x14ac:dyDescent="0.25">
      <c r="B21" s="15"/>
      <c r="C21" s="20"/>
      <c r="D21" s="39"/>
      <c r="E21" s="18"/>
      <c r="F21" s="45" t="s">
        <v>67</v>
      </c>
      <c r="G21" s="24"/>
      <c r="H21" s="27" t="s">
        <v>68</v>
      </c>
      <c r="I21" s="46"/>
      <c r="J21" s="45" t="s">
        <v>88</v>
      </c>
      <c r="K21" s="24"/>
      <c r="L21" s="27" t="s">
        <v>89</v>
      </c>
      <c r="M21" s="46"/>
      <c r="N21" s="45" t="s">
        <v>69</v>
      </c>
      <c r="O21" s="24"/>
      <c r="P21" s="27" t="s">
        <v>70</v>
      </c>
      <c r="Q21" s="46"/>
    </row>
    <row r="22" spans="2:17" x14ac:dyDescent="0.25">
      <c r="B22" s="15"/>
      <c r="C22" s="20"/>
      <c r="D22" s="39" t="s">
        <v>92</v>
      </c>
      <c r="E22" s="18" t="s">
        <v>93</v>
      </c>
      <c r="F22" s="25" t="s">
        <v>92</v>
      </c>
      <c r="G22" s="37" t="s">
        <v>93</v>
      </c>
      <c r="H22" s="28" t="s">
        <v>92</v>
      </c>
      <c r="I22" s="18" t="s">
        <v>93</v>
      </c>
      <c r="J22" s="30" t="s">
        <v>92</v>
      </c>
      <c r="K22" s="37" t="s">
        <v>93</v>
      </c>
      <c r="L22" s="28" t="s">
        <v>92</v>
      </c>
      <c r="M22" s="18" t="s">
        <v>93</v>
      </c>
      <c r="N22" s="25" t="s">
        <v>92</v>
      </c>
      <c r="O22" s="37" t="s">
        <v>93</v>
      </c>
      <c r="P22" s="28" t="s">
        <v>92</v>
      </c>
      <c r="Q22" s="18" t="s">
        <v>93</v>
      </c>
    </row>
    <row r="23" spans="2:17" ht="15" customHeight="1" x14ac:dyDescent="0.25">
      <c r="B23" s="15">
        <v>1</v>
      </c>
      <c r="C23" s="49" t="s">
        <v>114</v>
      </c>
      <c r="D23" s="39">
        <f>COUNTIF(Φύλλο1!$AJ:$AL,$B23)</f>
        <v>76</v>
      </c>
      <c r="E23" s="36">
        <f>D23/$D$31</f>
        <v>0.27436823104693142</v>
      </c>
      <c r="F23" s="25">
        <f>COUNTIFS(Φύλλο1!$D:$D,"&lt;=4",Φύλλο1!$AJ:$AJ,$B23)+COUNTIFS(Φύλλο1!$D:$D,"&lt;=4",Φύλλο1!$AK:$AK,$B23)+COUNTIFS(Φύλλο1!$D:$D,"&lt;=4",Φύλλο1!$AL:$AL,$B23)</f>
        <v>67</v>
      </c>
      <c r="G23" s="44">
        <f>F23/$F$31</f>
        <v>0.32211538461538464</v>
      </c>
      <c r="H23" s="28">
        <f>COUNTIFS(Φύλλο1!$D:$D,"&gt;=5",Φύλλο1!$AJ:$AJ,$B23)+COUNTIFS(Φύλλο1!$D:$D,"&gt;=5",Φύλλο1!$AK:$AK,$B23)+COUNTIFS(Φύλλο1!$D:$D,"&gt;=5",Φύλλο1!$AL:$AL,$B23)</f>
        <v>9</v>
      </c>
      <c r="I23" s="36">
        <f>H23/$H$31</f>
        <v>0.13043478260869565</v>
      </c>
      <c r="J23" s="30">
        <f>COUNTIFS(Φύλλο1!$F:$F,"1",Φύλλο1!$AJ:$AJ,$B23)+COUNTIFS(Φύλλο1!$F:$F,"1",Φύλλο1!$AK:$AK,$B23)+COUNTIFS(Φύλλο1!$F:$F,"1",Φύλλο1!$AL:$AL,$B23)</f>
        <v>41</v>
      </c>
      <c r="K23" s="44">
        <f>J23/$J$31</f>
        <v>0.32283464566929132</v>
      </c>
      <c r="L23" s="28">
        <f>COUNTIFS(Φύλλο1!$F:$F,"2",Φύλλο1!$AJ:$AJ,$B23)+COUNTIFS(Φύλλο1!$F:$F,"2",Φύλλο1!$AK:$AK,$B23)+COUNTIFS(Φύλλο1!$F:$F,"2",Φύλλο1!$AL:$AL,$B23)</f>
        <v>35</v>
      </c>
      <c r="M23" s="36">
        <f>L23/$L$31</f>
        <v>0.23333333333333334</v>
      </c>
      <c r="N23" s="25">
        <f>COUNTIFS(Φύλλο1!$G:$G,"1",Φύλλο1!$AJ:$AJ,$B23)+COUNTIFS(Φύλλο1!$G:$G,"1",Φύλλο1!$AK:$AK,$B23)+COUNTIFS(Φύλλο1!$G:$G,"1",Φύλλο1!$AL:$AL,$B23)</f>
        <v>55</v>
      </c>
      <c r="O23" s="44">
        <f>N23/$N$31</f>
        <v>0.26066350710900477</v>
      </c>
      <c r="P23" s="28">
        <f>COUNTIFS(Φύλλο1!$G:$G,"2",Φύλλο1!$AJ:$AJ,$B23)+COUNTIFS(Φύλλο1!$G:$G,"2",Φύλλο1!$AK:$AK,$B23)+COUNTIFS(Φύλλο1!$G:$G,"2",Φύλλο1!$AL:$AL,$B23)</f>
        <v>21</v>
      </c>
      <c r="Q23" s="36">
        <f>P23/$P$31</f>
        <v>0.33333333333333331</v>
      </c>
    </row>
    <row r="24" spans="2:17" ht="15" customHeight="1" x14ac:dyDescent="0.25">
      <c r="B24" s="15">
        <v>2</v>
      </c>
      <c r="C24" s="49" t="s">
        <v>231</v>
      </c>
      <c r="D24" s="39">
        <f>COUNTIF(Φύλλο1!$AJ:$AL,$B24)</f>
        <v>29</v>
      </c>
      <c r="E24" s="36">
        <f t="shared" ref="E24:E29" si="7">D24/$D$31</f>
        <v>0.10469314079422383</v>
      </c>
      <c r="F24" s="25">
        <f>COUNTIFS(Φύλλο1!$D:$D,"&lt;=4",Φύλλο1!$AJ:$AJ,$B24)+COUNTIFS(Φύλλο1!$D:$D,"&lt;=4",Φύλλο1!$AK:$AK,$B24)+COUNTIFS(Φύλλο1!$D:$D,"&lt;=4",Φύλλο1!$AL:$AL,$B24)</f>
        <v>19</v>
      </c>
      <c r="G24" s="44">
        <f t="shared" ref="G24:G29" si="8">F24/$F$31</f>
        <v>9.1346153846153841E-2</v>
      </c>
      <c r="H24" s="28">
        <f>COUNTIFS(Φύλλο1!$D:$D,"&gt;=5",Φύλλο1!$AJ:$AJ,$B24)+COUNTIFS(Φύλλο1!$D:$D,"&gt;=5",Φύλλο1!$AK:$AK,$B24)+COUNTIFS(Φύλλο1!$D:$D,"&gt;=5",Φύλλο1!$AL:$AL,$B24)</f>
        <v>10</v>
      </c>
      <c r="I24" s="36">
        <f t="shared" ref="I24:I29" si="9">H24/$H$31</f>
        <v>0.14492753623188406</v>
      </c>
      <c r="J24" s="30">
        <f>COUNTIFS(Φύλλο1!$F:$F,"1",Φύλλο1!$AJ:$AJ,$B24)+COUNTIFS(Φύλλο1!$F:$F,"1",Φύλλο1!$AK:$AK,$B24)+COUNTIFS(Φύλλο1!$F:$F,"1",Φύλλο1!$AL:$AL,$B24)</f>
        <v>13</v>
      </c>
      <c r="K24" s="44">
        <f t="shared" ref="K24:K29" si="10">J24/$J$31</f>
        <v>0.10236220472440945</v>
      </c>
      <c r="L24" s="28">
        <f>COUNTIFS(Φύλλο1!$F:$F,"2",Φύλλο1!$AJ:$AJ,$B24)+COUNTIFS(Φύλλο1!$F:$F,"2",Φύλλο1!$AK:$AK,$B24)+COUNTIFS(Φύλλο1!$F:$F,"2",Φύλλο1!$AL:$AL,$B24)</f>
        <v>16</v>
      </c>
      <c r="M24" s="36">
        <f t="shared" ref="M24:M29" si="11">L24/$L$31</f>
        <v>0.10666666666666667</v>
      </c>
      <c r="N24" s="25">
        <f>COUNTIFS(Φύλλο1!$G:$G,"1",Φύλλο1!$AJ:$AJ,$B24)+COUNTIFS(Φύλλο1!$G:$G,"1",Φύλλο1!$AK:$AK,$B24)+COUNTIFS(Φύλλο1!$G:$G,"1",Φύλλο1!$AL:$AL,$B24)</f>
        <v>24</v>
      </c>
      <c r="O24" s="44">
        <f t="shared" ref="O24:O29" si="12">N24/$N$31</f>
        <v>0.11374407582938388</v>
      </c>
      <c r="P24" s="28">
        <f>COUNTIFS(Φύλλο1!$G:$G,"2",Φύλλο1!$AJ:$AJ,$B24)+COUNTIFS(Φύλλο1!$G:$G,"2",Φύλλο1!$AK:$AK,$B24)+COUNTIFS(Φύλλο1!$G:$G,"2",Φύλλο1!$AL:$AL,$B24)</f>
        <v>4</v>
      </c>
      <c r="Q24" s="36">
        <f t="shared" ref="Q24:Q29" si="13">P24/$P$31</f>
        <v>6.3492063492063489E-2</v>
      </c>
    </row>
    <row r="25" spans="2:17" ht="15" customHeight="1" x14ac:dyDescent="0.25">
      <c r="B25" s="15">
        <v>3</v>
      </c>
      <c r="C25" s="49" t="s">
        <v>232</v>
      </c>
      <c r="D25" s="39">
        <f>COUNTIF(Φύλλο1!$AJ:$AL,$B25)</f>
        <v>31</v>
      </c>
      <c r="E25" s="36">
        <f t="shared" si="7"/>
        <v>0.11191335740072202</v>
      </c>
      <c r="F25" s="25">
        <f>COUNTIFS(Φύλλο1!$D:$D,"&lt;=4",Φύλλο1!$AJ:$AJ,$B25)+COUNTIFS(Φύλλο1!$D:$D,"&lt;=4",Φύλλο1!$AK:$AK,$B25)+COUNTIFS(Φύλλο1!$D:$D,"&lt;=4",Φύλλο1!$AL:$AL,$B25)</f>
        <v>23</v>
      </c>
      <c r="G25" s="44">
        <f t="shared" si="8"/>
        <v>0.11057692307692307</v>
      </c>
      <c r="H25" s="28">
        <f>COUNTIFS(Φύλλο1!$D:$D,"&gt;=5",Φύλλο1!$AJ:$AJ,$B25)+COUNTIFS(Φύλλο1!$D:$D,"&gt;=5",Φύλλο1!$AK:$AK,$B25)+COUNTIFS(Φύλλο1!$D:$D,"&gt;=5",Φύλλο1!$AL:$AL,$B25)</f>
        <v>8</v>
      </c>
      <c r="I25" s="36">
        <f t="shared" si="9"/>
        <v>0.11594202898550725</v>
      </c>
      <c r="J25" s="30">
        <f>COUNTIFS(Φύλλο1!$F:$F,"1",Φύλλο1!$AJ:$AJ,$B25)+COUNTIFS(Φύλλο1!$F:$F,"1",Φύλλο1!$AK:$AK,$B25)+COUNTIFS(Φύλλο1!$F:$F,"1",Φύλλο1!$AL:$AL,$B25)</f>
        <v>12</v>
      </c>
      <c r="K25" s="44">
        <f t="shared" si="10"/>
        <v>9.4488188976377951E-2</v>
      </c>
      <c r="L25" s="28">
        <f>COUNTIFS(Φύλλο1!$F:$F,"2",Φύλλο1!$AJ:$AJ,$B25)+COUNTIFS(Φύλλο1!$F:$F,"2",Φύλλο1!$AK:$AK,$B25)+COUNTIFS(Φύλλο1!$F:$F,"2",Φύλλο1!$AL:$AL,$B25)</f>
        <v>19</v>
      </c>
      <c r="M25" s="36">
        <f t="shared" si="11"/>
        <v>0.12666666666666668</v>
      </c>
      <c r="N25" s="25">
        <f>COUNTIFS(Φύλλο1!$G:$G,"1",Φύλλο1!$AJ:$AJ,$B25)+COUNTIFS(Φύλλο1!$G:$G,"1",Φύλλο1!$AK:$AK,$B25)+COUNTIFS(Φύλλο1!$G:$G,"1",Φύλλο1!$AL:$AL,$B25)</f>
        <v>27</v>
      </c>
      <c r="O25" s="44">
        <f t="shared" si="12"/>
        <v>0.12796208530805686</v>
      </c>
      <c r="P25" s="28">
        <f>COUNTIFS(Φύλλο1!$G:$G,"2",Φύλλο1!$AJ:$AJ,$B25)+COUNTIFS(Φύλλο1!$G:$G,"2",Φύλλο1!$AK:$AK,$B25)+COUNTIFS(Φύλλο1!$G:$G,"2",Φύλλο1!$AL:$AL,$B25)</f>
        <v>4</v>
      </c>
      <c r="Q25" s="36">
        <f t="shared" si="13"/>
        <v>6.3492063492063489E-2</v>
      </c>
    </row>
    <row r="26" spans="2:17" x14ac:dyDescent="0.25">
      <c r="B26" s="15">
        <v>4</v>
      </c>
      <c r="C26" s="49" t="s">
        <v>235</v>
      </c>
      <c r="D26" s="39">
        <f>COUNTIF(Φύλλο1!$AJ:$AL,$B26)</f>
        <v>47</v>
      </c>
      <c r="E26" s="36">
        <f t="shared" si="7"/>
        <v>0.16967509025270758</v>
      </c>
      <c r="F26" s="25">
        <f>COUNTIFS(Φύλλο1!$D:$D,"&lt;=4",Φύλλο1!$AJ:$AJ,$B26)+COUNTIFS(Φύλλο1!$D:$D,"&lt;=4",Φύλλο1!$AK:$AK,$B26)+COUNTIFS(Φύλλο1!$D:$D,"&lt;=4",Φύλλο1!$AL:$AL,$B26)</f>
        <v>31</v>
      </c>
      <c r="G26" s="44">
        <f t="shared" si="8"/>
        <v>0.14903846153846154</v>
      </c>
      <c r="H26" s="28">
        <f>COUNTIFS(Φύλλο1!$D:$D,"&gt;=5",Φύλλο1!$AJ:$AJ,$B26)+COUNTIFS(Φύλλο1!$D:$D,"&gt;=5",Φύλλο1!$AK:$AK,$B26)+COUNTIFS(Φύλλο1!$D:$D,"&gt;=5",Φύλλο1!$AL:$AL,$B26)</f>
        <v>16</v>
      </c>
      <c r="I26" s="36">
        <f t="shared" si="9"/>
        <v>0.2318840579710145</v>
      </c>
      <c r="J26" s="30">
        <f>COUNTIFS(Φύλλο1!$F:$F,"1",Φύλλο1!$AJ:$AJ,$B26)+COUNTIFS(Φύλλο1!$F:$F,"1",Φύλλο1!$AK:$AK,$B26)+COUNTIFS(Φύλλο1!$F:$F,"1",Φύλλο1!$AL:$AL,$B26)</f>
        <v>18</v>
      </c>
      <c r="K26" s="44">
        <f t="shared" si="10"/>
        <v>0.14173228346456693</v>
      </c>
      <c r="L26" s="28">
        <f>COUNTIFS(Φύλλο1!$F:$F,"2",Φύλλο1!$AJ:$AJ,$B26)+COUNTIFS(Φύλλο1!$F:$F,"2",Φύλλο1!$AK:$AK,$B26)+COUNTIFS(Φύλλο1!$F:$F,"2",Φύλλο1!$AL:$AL,$B26)</f>
        <v>29</v>
      </c>
      <c r="M26" s="36">
        <f t="shared" si="11"/>
        <v>0.19333333333333333</v>
      </c>
      <c r="N26" s="25">
        <f>COUNTIFS(Φύλλο1!$G:$G,"1",Φύλλο1!$AJ:$AJ,$B26)+COUNTIFS(Φύλλο1!$G:$G,"1",Φύλλο1!$AK:$AK,$B26)+COUNTIFS(Φύλλο1!$G:$G,"1",Φύλλο1!$AL:$AL,$B26)</f>
        <v>33</v>
      </c>
      <c r="O26" s="44">
        <f t="shared" si="12"/>
        <v>0.15639810426540285</v>
      </c>
      <c r="P26" s="28">
        <f>COUNTIFS(Φύλλο1!$G:$G,"2",Φύλλο1!$AJ:$AJ,$B26)+COUNTIFS(Φύλλο1!$G:$G,"2",Φύλλο1!$AK:$AK,$B26)+COUNTIFS(Φύλλο1!$G:$G,"2",Φύλλο1!$AL:$AL,$B26)</f>
        <v>13</v>
      </c>
      <c r="Q26" s="36">
        <f t="shared" si="13"/>
        <v>0.20634920634920634</v>
      </c>
    </row>
    <row r="27" spans="2:17" ht="15" customHeight="1" x14ac:dyDescent="0.25">
      <c r="B27" s="15">
        <v>5</v>
      </c>
      <c r="C27" s="49" t="s">
        <v>236</v>
      </c>
      <c r="D27" s="39">
        <f>COUNTIF(Φύλλο1!$AJ:$AL,$B27)</f>
        <v>58</v>
      </c>
      <c r="E27" s="36">
        <f t="shared" si="7"/>
        <v>0.20938628158844766</v>
      </c>
      <c r="F27" s="25">
        <f>COUNTIFS(Φύλλο1!$D:$D,"&lt;=4",Φύλλο1!$AJ:$AJ,$B27)+COUNTIFS(Φύλλο1!$D:$D,"&lt;=4",Φύλλο1!$AK:$AK,$B27)+COUNTIFS(Φύλλο1!$D:$D,"&lt;=4",Φύλλο1!$AL:$AL,$B27)</f>
        <v>41</v>
      </c>
      <c r="G27" s="44">
        <f t="shared" si="8"/>
        <v>0.19711538461538461</v>
      </c>
      <c r="H27" s="28">
        <f>COUNTIFS(Φύλλο1!$D:$D,"&gt;=5",Φύλλο1!$AJ:$AJ,$B27)+COUNTIFS(Φύλλο1!$D:$D,"&gt;=5",Φύλλο1!$AK:$AK,$B27)+COUNTIFS(Φύλλο1!$D:$D,"&gt;=5",Φύλλο1!$AL:$AL,$B27)</f>
        <v>17</v>
      </c>
      <c r="I27" s="36">
        <f t="shared" si="9"/>
        <v>0.24637681159420291</v>
      </c>
      <c r="J27" s="30">
        <f>COUNTIFS(Φύλλο1!$F:$F,"1",Φύλλο1!$AJ:$AJ,$B27)+COUNTIFS(Φύλλο1!$F:$F,"1",Φύλλο1!$AK:$AK,$B27)+COUNTIFS(Φύλλο1!$F:$F,"1",Φύλλο1!$AL:$AL,$B27)</f>
        <v>25</v>
      </c>
      <c r="K27" s="44">
        <f t="shared" si="10"/>
        <v>0.19685039370078741</v>
      </c>
      <c r="L27" s="28">
        <f>COUNTIFS(Φύλλο1!$F:$F,"2",Φύλλο1!$AJ:$AJ,$B27)+COUNTIFS(Φύλλο1!$F:$F,"2",Φύλλο1!$AK:$AK,$B27)+COUNTIFS(Φύλλο1!$F:$F,"2",Φύλλο1!$AL:$AL,$B27)</f>
        <v>33</v>
      </c>
      <c r="M27" s="36">
        <f t="shared" si="11"/>
        <v>0.22</v>
      </c>
      <c r="N27" s="25">
        <f>COUNTIFS(Φύλλο1!$G:$G,"1",Φύλλο1!$AJ:$AJ,$B27)+COUNTIFS(Φύλλο1!$G:$G,"1",Φύλλο1!$AK:$AK,$B27)+COUNTIFS(Φύλλο1!$G:$G,"1",Φύλλο1!$AL:$AL,$B27)</f>
        <v>46</v>
      </c>
      <c r="O27" s="44">
        <f t="shared" si="12"/>
        <v>0.21800947867298578</v>
      </c>
      <c r="P27" s="28">
        <f>COUNTIFS(Φύλλο1!$G:$G,"2",Φύλλο1!$AJ:$AJ,$B27)+COUNTIFS(Φύλλο1!$G:$G,"2",Φύλλο1!$AK:$AK,$B27)+COUNTIFS(Φύλλο1!$G:$G,"2",Φύλλο1!$AL:$AL,$B27)</f>
        <v>11</v>
      </c>
      <c r="Q27" s="36">
        <f t="shared" si="13"/>
        <v>0.17460317460317459</v>
      </c>
    </row>
    <row r="28" spans="2:17" ht="15" customHeight="1" x14ac:dyDescent="0.25">
      <c r="B28" s="15">
        <v>6</v>
      </c>
      <c r="C28" s="49" t="s">
        <v>233</v>
      </c>
      <c r="D28" s="39">
        <f>COUNTIF(Φύλλο1!$AJ:$AL,$B28)</f>
        <v>35</v>
      </c>
      <c r="E28" s="36">
        <f t="shared" si="7"/>
        <v>0.1263537906137184</v>
      </c>
      <c r="F28" s="25">
        <f>COUNTIFS(Φύλλο1!$D:$D,"&lt;=4",Φύλλο1!$AJ:$AJ,$B28)+COUNTIFS(Φύλλο1!$D:$D,"&lt;=4",Φύλλο1!$AK:$AK,$B28)+COUNTIFS(Φύλλο1!$D:$D,"&lt;=4",Φύλλο1!$AL:$AL,$B28)</f>
        <v>26</v>
      </c>
      <c r="G28" s="44">
        <f t="shared" si="8"/>
        <v>0.125</v>
      </c>
      <c r="H28" s="28">
        <f>COUNTIFS(Φύλλο1!$D:$D,"&gt;=5",Φύλλο1!$AJ:$AJ,$B28)+COUNTIFS(Φύλλο1!$D:$D,"&gt;=5",Φύλλο1!$AK:$AK,$B28)+COUNTIFS(Φύλλο1!$D:$D,"&gt;=5",Φύλλο1!$AL:$AL,$B28)</f>
        <v>9</v>
      </c>
      <c r="I28" s="36">
        <f t="shared" si="9"/>
        <v>0.13043478260869565</v>
      </c>
      <c r="J28" s="30">
        <f>COUNTIFS(Φύλλο1!$F:$F,"1",Φύλλο1!$AJ:$AJ,$B28)+COUNTIFS(Φύλλο1!$F:$F,"1",Φύλλο1!$AK:$AK,$B28)+COUNTIFS(Φύλλο1!$F:$F,"1",Φύλλο1!$AL:$AL,$B28)</f>
        <v>17</v>
      </c>
      <c r="K28" s="44">
        <f t="shared" si="10"/>
        <v>0.13385826771653545</v>
      </c>
      <c r="L28" s="28">
        <f>COUNTIFS(Φύλλο1!$F:$F,"2",Φύλλο1!$AJ:$AJ,$B28)+COUNTIFS(Φύλλο1!$F:$F,"2",Φύλλο1!$AK:$AK,$B28)+COUNTIFS(Φύλλο1!$F:$F,"2",Φύλλο1!$AL:$AL,$B28)</f>
        <v>18</v>
      </c>
      <c r="M28" s="36">
        <f t="shared" si="11"/>
        <v>0.12</v>
      </c>
      <c r="N28" s="25">
        <f>COUNTIFS(Φύλλο1!$G:$G,"1",Φύλλο1!$AJ:$AJ,$B28)+COUNTIFS(Φύλλο1!$G:$G,"1",Φύλλο1!$AK:$AK,$B28)+COUNTIFS(Φύλλο1!$G:$G,"1",Φύλλο1!$AL:$AL,$B28)</f>
        <v>25</v>
      </c>
      <c r="O28" s="44">
        <f t="shared" si="12"/>
        <v>0.11848341232227488</v>
      </c>
      <c r="P28" s="28">
        <f>COUNTIFS(Φύλλο1!$G:$G,"2",Φύλλο1!$AJ:$AJ,$B28)+COUNTIFS(Φύλλο1!$G:$G,"2",Φύλλο1!$AK:$AK,$B28)+COUNTIFS(Φύλλο1!$G:$G,"2",Φύλλο1!$AL:$AL,$B28)</f>
        <v>10</v>
      </c>
      <c r="Q28" s="36">
        <f t="shared" si="13"/>
        <v>0.15873015873015872</v>
      </c>
    </row>
    <row r="29" spans="2:17" ht="15" customHeight="1" x14ac:dyDescent="0.25">
      <c r="B29" s="15">
        <v>7</v>
      </c>
      <c r="C29" s="49" t="s">
        <v>234</v>
      </c>
      <c r="D29" s="39">
        <f>COUNTIF(Φύλλο1!$AJ:$AL,$B29)</f>
        <v>1</v>
      </c>
      <c r="E29" s="36">
        <f t="shared" si="7"/>
        <v>3.6101083032490976E-3</v>
      </c>
      <c r="F29" s="25">
        <f>COUNTIFS(Φύλλο1!$D:$D,"&lt;=4",Φύλλο1!$AJ:$AJ,$B29)+COUNTIFS(Φύλλο1!$D:$D,"&lt;=4",Φύλλο1!$AK:$AK,$B29)+COUNTIFS(Φύλλο1!$D:$D,"&lt;=4",Φύλλο1!$AL:$AL,$B29)</f>
        <v>1</v>
      </c>
      <c r="G29" s="44">
        <f t="shared" si="8"/>
        <v>4.807692307692308E-3</v>
      </c>
      <c r="H29" s="28">
        <f>COUNTIFS(Φύλλο1!$D:$D,"&gt;=5",Φύλλο1!$AJ:$AJ,$B29)+COUNTIFS(Φύλλο1!$D:$D,"&gt;=5",Φύλλο1!$AK:$AK,$B29)+COUNTIFS(Φύλλο1!$D:$D,"&gt;=5",Φύλλο1!$AL:$AL,$B29)</f>
        <v>0</v>
      </c>
      <c r="I29" s="36">
        <f t="shared" si="9"/>
        <v>0</v>
      </c>
      <c r="J29" s="30">
        <f>COUNTIFS(Φύλλο1!$F:$F,"1",Φύλλο1!$AJ:$AJ,$B29)+COUNTIFS(Φύλλο1!$F:$F,"1",Φύλλο1!$AK:$AK,$B29)+COUNTIFS(Φύλλο1!$F:$F,"1",Φύλλο1!$AL:$AL,$B29)</f>
        <v>1</v>
      </c>
      <c r="K29" s="44">
        <f t="shared" si="10"/>
        <v>7.874015748031496E-3</v>
      </c>
      <c r="L29" s="28">
        <f>COUNTIFS(Φύλλο1!$F:$F,"2",Φύλλο1!$AJ:$AJ,$B29)+COUNTIFS(Φύλλο1!$F:$F,"2",Φύλλο1!$AK:$AK,$B29)+COUNTIFS(Φύλλο1!$F:$F,"2",Φύλλο1!$AL:$AL,$B29)</f>
        <v>0</v>
      </c>
      <c r="M29" s="36">
        <f t="shared" si="11"/>
        <v>0</v>
      </c>
      <c r="N29" s="25">
        <f>COUNTIFS(Φύλλο1!$G:$G,"1",Φύλλο1!$AJ:$AJ,$B29)+COUNTIFS(Φύλλο1!$G:$G,"1",Φύλλο1!$AK:$AK,$B29)+COUNTIFS(Φύλλο1!$G:$G,"1",Φύλλο1!$AL:$AL,$B29)</f>
        <v>1</v>
      </c>
      <c r="O29" s="44">
        <f t="shared" si="12"/>
        <v>4.7393364928909956E-3</v>
      </c>
      <c r="P29" s="28">
        <f>COUNTIFS(Φύλλο1!$G:$G,"2",Φύλλο1!$AJ:$AJ,$B29)+COUNTIFS(Φύλλο1!$G:$G,"2",Φύλλο1!$AK:$AK,$B29)+COUNTIFS(Φύλλο1!$G:$G,"2",Φύλλο1!$AL:$AL,$B29)</f>
        <v>0</v>
      </c>
      <c r="Q29" s="36">
        <f t="shared" si="13"/>
        <v>0</v>
      </c>
    </row>
    <row r="30" spans="2:17" ht="15" customHeight="1" x14ac:dyDescent="0.25">
      <c r="B30" s="15"/>
      <c r="C30" s="20"/>
      <c r="D30" s="39"/>
      <c r="E30" s="18"/>
      <c r="F30" s="25"/>
      <c r="G30" s="37"/>
      <c r="H30" s="28"/>
      <c r="I30" s="18"/>
      <c r="J30" s="30"/>
      <c r="K30" s="37"/>
      <c r="L30" s="28"/>
      <c r="M30" s="18"/>
      <c r="N30" s="25"/>
      <c r="O30" s="37"/>
      <c r="P30" s="28"/>
      <c r="Q30" s="18"/>
    </row>
    <row r="31" spans="2:17" ht="15" customHeight="1" x14ac:dyDescent="0.25">
      <c r="B31" s="15"/>
      <c r="C31" s="21" t="s">
        <v>71</v>
      </c>
      <c r="D31" s="39">
        <f>SUM(D23:D29)</f>
        <v>277</v>
      </c>
      <c r="E31" s="18"/>
      <c r="F31" s="25">
        <f>SUM(F23:F29)</f>
        <v>208</v>
      </c>
      <c r="G31" s="37"/>
      <c r="H31" s="28">
        <f>SUM(H23:H29)</f>
        <v>69</v>
      </c>
      <c r="I31" s="18"/>
      <c r="J31" s="30">
        <f>SUM(J23:J29)</f>
        <v>127</v>
      </c>
      <c r="K31" s="37"/>
      <c r="L31" s="28">
        <f>SUM(L23:L29)</f>
        <v>150</v>
      </c>
      <c r="M31" s="18"/>
      <c r="N31" s="25">
        <f>SUM(N23:N29)</f>
        <v>211</v>
      </c>
      <c r="O31" s="37"/>
      <c r="P31" s="28">
        <f>SUM(P23:P29)</f>
        <v>63</v>
      </c>
      <c r="Q31" s="18"/>
    </row>
    <row r="32" spans="2:17" ht="15.75" thickBot="1" x14ac:dyDescent="0.3">
      <c r="B32" s="17"/>
      <c r="C32" s="23"/>
      <c r="D32" s="40"/>
      <c r="E32" s="19"/>
      <c r="F32" s="26"/>
      <c r="G32" s="38"/>
      <c r="H32" s="29"/>
      <c r="I32" s="19"/>
      <c r="J32" s="31"/>
      <c r="K32" s="38"/>
      <c r="L32" s="29"/>
      <c r="M32" s="19"/>
      <c r="N32" s="26"/>
      <c r="O32" s="38"/>
      <c r="P32" s="29"/>
      <c r="Q32" s="19"/>
    </row>
    <row r="33" ht="15.75" thickTop="1" x14ac:dyDescent="0.25"/>
  </sheetData>
  <mergeCells count="20">
    <mergeCell ref="D20:E20"/>
    <mergeCell ref="F20:I20"/>
    <mergeCell ref="J20:M20"/>
    <mergeCell ref="N20:Q20"/>
    <mergeCell ref="F21:G21"/>
    <mergeCell ref="H21:I21"/>
    <mergeCell ref="J21:K21"/>
    <mergeCell ref="L21:M21"/>
    <mergeCell ref="N21:O21"/>
    <mergeCell ref="P21:Q21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zoomScale="90" zoomScaleNormal="90" workbookViewId="0">
      <selection activeCell="C3" sqref="C3"/>
    </sheetView>
  </sheetViews>
  <sheetFormatPr defaultRowHeight="15" x14ac:dyDescent="0.25"/>
  <cols>
    <col min="1" max="1" width="3" customWidth="1"/>
    <col min="2" max="2" width="3" bestFit="1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">
      <c r="B2" s="32"/>
      <c r="C2" s="33" t="s">
        <v>91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15" customHeight="1" x14ac:dyDescent="0.25">
      <c r="B6" s="15">
        <v>1</v>
      </c>
      <c r="C6" s="21" t="s">
        <v>72</v>
      </c>
      <c r="D6" s="39">
        <f>COUNTIF(Φύλλο1!$I:$I,$B6)</f>
        <v>65</v>
      </c>
      <c r="E6" s="36">
        <f>D6/$D$20</f>
        <v>0.625</v>
      </c>
      <c r="F6" s="25">
        <f>COUNTIFS(Φύλλο1!$D:$D,"&lt;=4",Φύλλο1!$I:$I,$B6)</f>
        <v>48</v>
      </c>
      <c r="G6" s="44">
        <f>F6/$F$20</f>
        <v>0.61538461538461542</v>
      </c>
      <c r="H6" s="28">
        <f>COUNTIFS(Φύλλο1!$D:$D,"&gt;=5",Φύλλο1!$I:$I,$B6)</f>
        <v>17</v>
      </c>
      <c r="I6" s="36">
        <f>H6/$H$20</f>
        <v>0.65384615384615385</v>
      </c>
      <c r="J6" s="30">
        <f>COUNTIFS(Φύλλο1!$F:$F,"1",Φύλλο1!$I:$I,$B6)</f>
        <v>28</v>
      </c>
      <c r="K6" s="44">
        <f>J6/$J$20</f>
        <v>0.5957446808510638</v>
      </c>
      <c r="L6" s="28">
        <f>COUNTIFS(Φύλλο1!$F:$F,"2",Φύλλο1!$I:$I,$B6)</f>
        <v>37</v>
      </c>
      <c r="M6" s="36">
        <f>L6/$L$20</f>
        <v>0.64912280701754388</v>
      </c>
      <c r="N6" s="25">
        <f>COUNTIFS(Φύλλο1!$G:$G,"1",Φύλλο1!$I:$I,$B6)</f>
        <v>51</v>
      </c>
      <c r="O6" s="44">
        <f>N6/$N$20</f>
        <v>0.62962962962962965</v>
      </c>
      <c r="P6" s="28">
        <f>COUNTIFS(Φύλλο1!$G:$G,"2",Φύλλο1!$I:$I,$B6)</f>
        <v>14</v>
      </c>
      <c r="Q6" s="36">
        <f>P6/$P$20</f>
        <v>0.63636363636363635</v>
      </c>
    </row>
    <row r="7" spans="2:17" ht="15" customHeight="1" x14ac:dyDescent="0.25">
      <c r="B7" s="15">
        <v>2</v>
      </c>
      <c r="C7" s="21" t="s">
        <v>73</v>
      </c>
      <c r="D7" s="39">
        <f>COUNTIF(Φύλλο1!$I:$I,$B7)</f>
        <v>14</v>
      </c>
      <c r="E7" s="36">
        <f t="shared" ref="E7:E18" si="0">D7/$D$20</f>
        <v>0.13461538461538461</v>
      </c>
      <c r="F7" s="25">
        <f>COUNTIFS(Φύλλο1!$D:$D,"&lt;=4",Φύλλο1!$I:$I,$B7)</f>
        <v>11</v>
      </c>
      <c r="G7" s="44">
        <f t="shared" ref="G7:G18" si="1">F7/$F$20</f>
        <v>0.14102564102564102</v>
      </c>
      <c r="H7" s="28">
        <f>COUNTIFS(Φύλλο1!$D:$D,"&gt;=5",Φύλλο1!$I:$I,$B7)</f>
        <v>3</v>
      </c>
      <c r="I7" s="36">
        <f t="shared" ref="I7:I18" si="2">H7/$H$20</f>
        <v>0.11538461538461539</v>
      </c>
      <c r="J7" s="30">
        <f>COUNTIFS(Φύλλο1!$F:$F,"1",Φύλλο1!$I:$I,$B7)</f>
        <v>6</v>
      </c>
      <c r="K7" s="44">
        <f t="shared" ref="K7:K18" si="3">J7/$J$20</f>
        <v>0.1276595744680851</v>
      </c>
      <c r="L7" s="28">
        <f>COUNTIFS(Φύλλο1!$F:$F,"2",Φύλλο1!$I:$I,$B7)</f>
        <v>8</v>
      </c>
      <c r="M7" s="36">
        <f t="shared" ref="M7:M18" si="4">L7/$L$20</f>
        <v>0.14035087719298245</v>
      </c>
      <c r="N7" s="25">
        <f>COUNTIFS(Φύλλο1!$G:$G,"1",Φύλλο1!$I:$I,$B7)</f>
        <v>11</v>
      </c>
      <c r="O7" s="44">
        <f t="shared" ref="O7:O18" si="5">N7/$N$20</f>
        <v>0.13580246913580246</v>
      </c>
      <c r="P7" s="28">
        <f>COUNTIFS(Φύλλο1!$G:$G,"2",Φύλλο1!$I:$I,$B7)</f>
        <v>2</v>
      </c>
      <c r="Q7" s="36">
        <f t="shared" ref="Q7:Q18" si="6">P7/$P$20</f>
        <v>9.0909090909090912E-2</v>
      </c>
    </row>
    <row r="8" spans="2:17" ht="15" customHeight="1" x14ac:dyDescent="0.25">
      <c r="B8" s="15">
        <v>3</v>
      </c>
      <c r="C8" s="21" t="s">
        <v>74</v>
      </c>
      <c r="D8" s="39">
        <f>COUNTIF(Φύλλο1!$I:$I,$B8)</f>
        <v>4</v>
      </c>
      <c r="E8" s="36">
        <f t="shared" si="0"/>
        <v>3.8461538461538464E-2</v>
      </c>
      <c r="F8" s="25">
        <f>COUNTIFS(Φύλλο1!$D:$D,"&lt;=4",Φύλλο1!$I:$I,$B8)</f>
        <v>2</v>
      </c>
      <c r="G8" s="44">
        <f t="shared" si="1"/>
        <v>2.564102564102564E-2</v>
      </c>
      <c r="H8" s="28">
        <f>COUNTIFS(Φύλλο1!$D:$D,"&gt;=5",Φύλλο1!$I:$I,$B8)</f>
        <v>2</v>
      </c>
      <c r="I8" s="36">
        <f t="shared" si="2"/>
        <v>7.6923076923076927E-2</v>
      </c>
      <c r="J8" s="30">
        <f>COUNTIFS(Φύλλο1!$F:$F,"1",Φύλλο1!$I:$I,$B8)</f>
        <v>2</v>
      </c>
      <c r="K8" s="44">
        <f t="shared" si="3"/>
        <v>4.2553191489361701E-2</v>
      </c>
      <c r="L8" s="28">
        <f>COUNTIFS(Φύλλο1!$F:$F,"2",Φύλλο1!$I:$I,$B8)</f>
        <v>2</v>
      </c>
      <c r="M8" s="36">
        <f t="shared" si="4"/>
        <v>3.5087719298245612E-2</v>
      </c>
      <c r="N8" s="25">
        <f>COUNTIFS(Φύλλο1!$G:$G,"1",Φύλλο1!$I:$I,$B8)</f>
        <v>3</v>
      </c>
      <c r="O8" s="44">
        <f t="shared" si="5"/>
        <v>3.7037037037037035E-2</v>
      </c>
      <c r="P8" s="28">
        <f>COUNTIFS(Φύλλο1!$G:$G,"2",Φύλλο1!$I:$I,$B8)</f>
        <v>1</v>
      </c>
      <c r="Q8" s="36">
        <f t="shared" si="6"/>
        <v>4.5454545454545456E-2</v>
      </c>
    </row>
    <row r="9" spans="2:17" ht="15" customHeight="1" x14ac:dyDescent="0.25">
      <c r="B9" s="15">
        <v>4</v>
      </c>
      <c r="C9" s="21" t="s">
        <v>75</v>
      </c>
      <c r="D9" s="39">
        <f>COUNTIF(Φύλλο1!$I:$I,$B9)</f>
        <v>1</v>
      </c>
      <c r="E9" s="36">
        <f t="shared" si="0"/>
        <v>9.6153846153846159E-3</v>
      </c>
      <c r="F9" s="25">
        <f>COUNTIFS(Φύλλο1!$D:$D,"&lt;=4",Φύλλο1!$I:$I,$B9)</f>
        <v>1</v>
      </c>
      <c r="G9" s="44">
        <f t="shared" si="1"/>
        <v>1.282051282051282E-2</v>
      </c>
      <c r="H9" s="28">
        <f>COUNTIFS(Φύλλο1!$D:$D,"&gt;=5",Φύλλο1!$I:$I,$B9)</f>
        <v>0</v>
      </c>
      <c r="I9" s="36">
        <f t="shared" si="2"/>
        <v>0</v>
      </c>
      <c r="J9" s="30">
        <f>COUNTIFS(Φύλλο1!$F:$F,"1",Φύλλο1!$I:$I,$B9)</f>
        <v>1</v>
      </c>
      <c r="K9" s="44">
        <f t="shared" si="3"/>
        <v>2.1276595744680851E-2</v>
      </c>
      <c r="L9" s="28">
        <f>COUNTIFS(Φύλλο1!$F:$F,"2",Φύλλο1!$I:$I,$B9)</f>
        <v>0</v>
      </c>
      <c r="M9" s="36">
        <f t="shared" si="4"/>
        <v>0</v>
      </c>
      <c r="N9" s="25">
        <f>COUNTIFS(Φύλλο1!$G:$G,"1",Φύλλο1!$I:$I,$B9)</f>
        <v>1</v>
      </c>
      <c r="O9" s="44">
        <f t="shared" si="5"/>
        <v>1.2345679012345678E-2</v>
      </c>
      <c r="P9" s="28">
        <f>COUNTIFS(Φύλλο1!$G:$G,"2",Φύλλο1!$I:$I,$B9)</f>
        <v>0</v>
      </c>
      <c r="Q9" s="36">
        <f t="shared" si="6"/>
        <v>0</v>
      </c>
    </row>
    <row r="10" spans="2:17" ht="15" customHeight="1" x14ac:dyDescent="0.25">
      <c r="B10" s="15">
        <v>5</v>
      </c>
      <c r="C10" s="21" t="s">
        <v>76</v>
      </c>
      <c r="D10" s="39">
        <f>COUNTIF(Φύλλο1!$I:$I,$B10)</f>
        <v>2</v>
      </c>
      <c r="E10" s="36">
        <f t="shared" si="0"/>
        <v>1.9230769230769232E-2</v>
      </c>
      <c r="F10" s="25">
        <f>COUNTIFS(Φύλλο1!$D:$D,"&lt;=4",Φύλλο1!$I:$I,$B10)</f>
        <v>2</v>
      </c>
      <c r="G10" s="44">
        <f t="shared" si="1"/>
        <v>2.564102564102564E-2</v>
      </c>
      <c r="H10" s="28">
        <f>COUNTIFS(Φύλλο1!$D:$D,"&gt;=5",Φύλλο1!$I:$I,$B10)</f>
        <v>0</v>
      </c>
      <c r="I10" s="36">
        <f t="shared" si="2"/>
        <v>0</v>
      </c>
      <c r="J10" s="30">
        <f>COUNTIFS(Φύλλο1!$F:$F,"1",Φύλλο1!$I:$I,$B10)</f>
        <v>0</v>
      </c>
      <c r="K10" s="44">
        <f t="shared" si="3"/>
        <v>0</v>
      </c>
      <c r="L10" s="28">
        <f>COUNTIFS(Φύλλο1!$F:$F,"2",Φύλλο1!$I:$I,$B10)</f>
        <v>2</v>
      </c>
      <c r="M10" s="36">
        <f t="shared" si="4"/>
        <v>3.5087719298245612E-2</v>
      </c>
      <c r="N10" s="25">
        <f>COUNTIFS(Φύλλο1!$G:$G,"1",Φύλλο1!$I:$I,$B10)</f>
        <v>0</v>
      </c>
      <c r="O10" s="44">
        <f t="shared" si="5"/>
        <v>0</v>
      </c>
      <c r="P10" s="28">
        <f>COUNTIFS(Φύλλο1!$G:$G,"2",Φύλλο1!$I:$I,$B10)</f>
        <v>2</v>
      </c>
      <c r="Q10" s="36">
        <f t="shared" si="6"/>
        <v>9.0909090909090912E-2</v>
      </c>
    </row>
    <row r="11" spans="2:17" ht="15" customHeight="1" x14ac:dyDescent="0.25">
      <c r="B11" s="15">
        <v>6</v>
      </c>
      <c r="C11" s="21" t="s">
        <v>77</v>
      </c>
      <c r="D11" s="39">
        <f>COUNTIF(Φύλλο1!$I:$I,$B11)</f>
        <v>1</v>
      </c>
      <c r="E11" s="36">
        <f t="shared" si="0"/>
        <v>9.6153846153846159E-3</v>
      </c>
      <c r="F11" s="25">
        <f>COUNTIFS(Φύλλο1!$D:$D,"&lt;=4",Φύλλο1!$I:$I,$B11)</f>
        <v>0</v>
      </c>
      <c r="G11" s="44">
        <f t="shared" si="1"/>
        <v>0</v>
      </c>
      <c r="H11" s="28">
        <f>COUNTIFS(Φύλλο1!$D:$D,"&gt;=5",Φύλλο1!$I:$I,$B11)</f>
        <v>1</v>
      </c>
      <c r="I11" s="36">
        <f t="shared" si="2"/>
        <v>3.8461538461538464E-2</v>
      </c>
      <c r="J11" s="30">
        <f>COUNTIFS(Φύλλο1!$F:$F,"1",Φύλλο1!$I:$I,$B11)</f>
        <v>0</v>
      </c>
      <c r="K11" s="44">
        <f t="shared" si="3"/>
        <v>0</v>
      </c>
      <c r="L11" s="28">
        <f>COUNTIFS(Φύλλο1!$F:$F,"2",Φύλλο1!$I:$I,$B11)</f>
        <v>1</v>
      </c>
      <c r="M11" s="36">
        <f t="shared" si="4"/>
        <v>1.7543859649122806E-2</v>
      </c>
      <c r="N11" s="25">
        <f>COUNTIFS(Φύλλο1!$G:$G,"1",Φύλλο1!$I:$I,$B11)</f>
        <v>1</v>
      </c>
      <c r="O11" s="44">
        <f t="shared" si="5"/>
        <v>1.2345679012345678E-2</v>
      </c>
      <c r="P11" s="28">
        <f>COUNTIFS(Φύλλο1!$G:$G,"2",Φύλλο1!$I:$I,$B11)</f>
        <v>0</v>
      </c>
      <c r="Q11" s="36">
        <f t="shared" si="6"/>
        <v>0</v>
      </c>
    </row>
    <row r="12" spans="2:17" ht="15" customHeight="1" x14ac:dyDescent="0.25">
      <c r="B12" s="15">
        <v>7</v>
      </c>
      <c r="C12" s="21" t="s">
        <v>78</v>
      </c>
      <c r="D12" s="39">
        <f>COUNTIF(Φύλλο1!$I:$I,$B12)</f>
        <v>1</v>
      </c>
      <c r="E12" s="36">
        <f t="shared" si="0"/>
        <v>9.6153846153846159E-3</v>
      </c>
      <c r="F12" s="25">
        <f>COUNTIFS(Φύλλο1!$D:$D,"&lt;=4",Φύλλο1!$I:$I,$B12)</f>
        <v>1</v>
      </c>
      <c r="G12" s="44">
        <f t="shared" si="1"/>
        <v>1.282051282051282E-2</v>
      </c>
      <c r="H12" s="28">
        <f>COUNTIFS(Φύλλο1!$D:$D,"&gt;=5",Φύλλο1!$I:$I,$B12)</f>
        <v>0</v>
      </c>
      <c r="I12" s="36">
        <f t="shared" si="2"/>
        <v>0</v>
      </c>
      <c r="J12" s="30">
        <f>COUNTIFS(Φύλλο1!$F:$F,"1",Φύλλο1!$I:$I,$B12)</f>
        <v>0</v>
      </c>
      <c r="K12" s="44">
        <f t="shared" si="3"/>
        <v>0</v>
      </c>
      <c r="L12" s="28">
        <f>COUNTIFS(Φύλλο1!$F:$F,"2",Φύλλο1!$I:$I,$B12)</f>
        <v>1</v>
      </c>
      <c r="M12" s="36">
        <f t="shared" si="4"/>
        <v>1.7543859649122806E-2</v>
      </c>
      <c r="N12" s="25">
        <f>COUNTIFS(Φύλλο1!$G:$G,"1",Φύλλο1!$I:$I,$B12)</f>
        <v>1</v>
      </c>
      <c r="O12" s="44">
        <f t="shared" si="5"/>
        <v>1.2345679012345678E-2</v>
      </c>
      <c r="P12" s="28">
        <f>COUNTIFS(Φύλλο1!$G:$G,"2",Φύλλο1!$I:$I,$B12)</f>
        <v>0</v>
      </c>
      <c r="Q12" s="36">
        <f t="shared" si="6"/>
        <v>0</v>
      </c>
    </row>
    <row r="13" spans="2:17" ht="15" customHeight="1" x14ac:dyDescent="0.25">
      <c r="B13" s="15">
        <v>8</v>
      </c>
      <c r="C13" s="21" t="s">
        <v>79</v>
      </c>
      <c r="D13" s="39">
        <f>COUNTIF(Φύλλο1!$I:$I,$B13)</f>
        <v>1</v>
      </c>
      <c r="E13" s="36">
        <f t="shared" si="0"/>
        <v>9.6153846153846159E-3</v>
      </c>
      <c r="F13" s="25">
        <f>COUNTIFS(Φύλλο1!$D:$D,"&lt;=4",Φύλλο1!$I:$I,$B13)</f>
        <v>1</v>
      </c>
      <c r="G13" s="44">
        <f t="shared" si="1"/>
        <v>1.282051282051282E-2</v>
      </c>
      <c r="H13" s="28">
        <f>COUNTIFS(Φύλλο1!$D:$D,"&gt;=5",Φύλλο1!$I:$I,$B13)</f>
        <v>0</v>
      </c>
      <c r="I13" s="36">
        <f t="shared" si="2"/>
        <v>0</v>
      </c>
      <c r="J13" s="30">
        <f>COUNTIFS(Φύλλο1!$F:$F,"1",Φύλλο1!$I:$I,$B13)</f>
        <v>0</v>
      </c>
      <c r="K13" s="44">
        <f t="shared" si="3"/>
        <v>0</v>
      </c>
      <c r="L13" s="28">
        <f>COUNTIFS(Φύλλο1!$F:$F,"2",Φύλλο1!$I:$I,$B13)</f>
        <v>1</v>
      </c>
      <c r="M13" s="36">
        <f t="shared" si="4"/>
        <v>1.7543859649122806E-2</v>
      </c>
      <c r="N13" s="25">
        <f>COUNTIFS(Φύλλο1!$G:$G,"1",Φύλλο1!$I:$I,$B13)</f>
        <v>1</v>
      </c>
      <c r="O13" s="44">
        <f t="shared" si="5"/>
        <v>1.2345679012345678E-2</v>
      </c>
      <c r="P13" s="28">
        <f>COUNTIFS(Φύλλο1!$G:$G,"2",Φύλλο1!$I:$I,$B13)</f>
        <v>0</v>
      </c>
      <c r="Q13" s="36">
        <f t="shared" si="6"/>
        <v>0</v>
      </c>
    </row>
    <row r="14" spans="2:17" ht="15" customHeight="1" x14ac:dyDescent="0.25">
      <c r="B14" s="15">
        <v>9</v>
      </c>
      <c r="C14" s="21" t="s">
        <v>80</v>
      </c>
      <c r="D14" s="39">
        <f>COUNTIF(Φύλλο1!$I:$I,$B14)</f>
        <v>1</v>
      </c>
      <c r="E14" s="36">
        <f t="shared" si="0"/>
        <v>9.6153846153846159E-3</v>
      </c>
      <c r="F14" s="25">
        <f>COUNTIFS(Φύλλο1!$D:$D,"&lt;=4",Φύλλο1!$I:$I,$B14)</f>
        <v>1</v>
      </c>
      <c r="G14" s="44">
        <f t="shared" si="1"/>
        <v>1.282051282051282E-2</v>
      </c>
      <c r="H14" s="28">
        <f>COUNTIFS(Φύλλο1!$D:$D,"&gt;=5",Φύλλο1!$I:$I,$B14)</f>
        <v>0</v>
      </c>
      <c r="I14" s="36">
        <f t="shared" si="2"/>
        <v>0</v>
      </c>
      <c r="J14" s="30">
        <f>COUNTIFS(Φύλλο1!$F:$F,"1",Φύλλο1!$I:$I,$B14)</f>
        <v>0</v>
      </c>
      <c r="K14" s="44">
        <f t="shared" si="3"/>
        <v>0</v>
      </c>
      <c r="L14" s="28">
        <f>COUNTIFS(Φύλλο1!$F:$F,"2",Φύλλο1!$I:$I,$B14)</f>
        <v>1</v>
      </c>
      <c r="M14" s="36">
        <f t="shared" si="4"/>
        <v>1.7543859649122806E-2</v>
      </c>
      <c r="N14" s="25">
        <f>COUNTIFS(Φύλλο1!$G:$G,"1",Φύλλο1!$I:$I,$B14)</f>
        <v>1</v>
      </c>
      <c r="O14" s="44">
        <f t="shared" si="5"/>
        <v>1.2345679012345678E-2</v>
      </c>
      <c r="P14" s="28">
        <f>COUNTIFS(Φύλλο1!$G:$G,"2",Φύλλο1!$I:$I,$B14)</f>
        <v>0</v>
      </c>
      <c r="Q14" s="36">
        <f t="shared" si="6"/>
        <v>0</v>
      </c>
    </row>
    <row r="15" spans="2:17" ht="15" customHeight="1" x14ac:dyDescent="0.25">
      <c r="B15" s="15">
        <v>10</v>
      </c>
      <c r="C15" s="22" t="s">
        <v>81</v>
      </c>
      <c r="D15" s="39">
        <f>COUNTIF(Φύλλο1!$I:$I,$B15)</f>
        <v>1</v>
      </c>
      <c r="E15" s="36">
        <f t="shared" si="0"/>
        <v>9.6153846153846159E-3</v>
      </c>
      <c r="F15" s="25">
        <f>COUNTIFS(Φύλλο1!$D:$D,"&lt;=4",Φύλλο1!$I:$I,$B15)</f>
        <v>0</v>
      </c>
      <c r="G15" s="44">
        <f t="shared" si="1"/>
        <v>0</v>
      </c>
      <c r="H15" s="28">
        <f>COUNTIFS(Φύλλο1!$D:$D,"&gt;=5",Φύλλο1!$I:$I,$B15)</f>
        <v>1</v>
      </c>
      <c r="I15" s="36">
        <f t="shared" si="2"/>
        <v>3.8461538461538464E-2</v>
      </c>
      <c r="J15" s="30">
        <f>COUNTIFS(Φύλλο1!$F:$F,"1",Φύλλο1!$I:$I,$B15)</f>
        <v>0</v>
      </c>
      <c r="K15" s="44">
        <f t="shared" si="3"/>
        <v>0</v>
      </c>
      <c r="L15" s="28">
        <f>COUNTIFS(Φύλλο1!$F:$F,"2",Φύλλο1!$I:$I,$B15)</f>
        <v>1</v>
      </c>
      <c r="M15" s="36">
        <f t="shared" si="4"/>
        <v>1.7543859649122806E-2</v>
      </c>
      <c r="N15" s="25">
        <f>COUNTIFS(Φύλλο1!$G:$G,"1",Φύλλο1!$I:$I,$B15)</f>
        <v>1</v>
      </c>
      <c r="O15" s="44">
        <f t="shared" si="5"/>
        <v>1.2345679012345678E-2</v>
      </c>
      <c r="P15" s="28">
        <f>COUNTIFS(Φύλλο1!$G:$G,"2",Φύλλο1!$I:$I,$B15)</f>
        <v>0</v>
      </c>
      <c r="Q15" s="36">
        <f t="shared" si="6"/>
        <v>0</v>
      </c>
    </row>
    <row r="16" spans="2:17" ht="15" customHeight="1" x14ac:dyDescent="0.25">
      <c r="B16" s="15">
        <v>11</v>
      </c>
      <c r="C16" s="21" t="s">
        <v>82</v>
      </c>
      <c r="D16" s="39">
        <f>COUNTIF(Φύλλο1!$I:$I,$B16)</f>
        <v>11</v>
      </c>
      <c r="E16" s="36">
        <f t="shared" si="0"/>
        <v>0.10576923076923077</v>
      </c>
      <c r="F16" s="25">
        <f>COUNTIFS(Φύλλο1!$D:$D,"&lt;=4",Φύλλο1!$I:$I,$B16)</f>
        <v>9</v>
      </c>
      <c r="G16" s="44">
        <f t="shared" si="1"/>
        <v>0.11538461538461539</v>
      </c>
      <c r="H16" s="28">
        <f>COUNTIFS(Φύλλο1!$D:$D,"&gt;=5",Φύλλο1!$I:$I,$B16)</f>
        <v>2</v>
      </c>
      <c r="I16" s="36">
        <f t="shared" si="2"/>
        <v>7.6923076923076927E-2</v>
      </c>
      <c r="J16" s="30">
        <f>COUNTIFS(Φύλλο1!$F:$F,"1",Φύλλο1!$I:$I,$B16)</f>
        <v>8</v>
      </c>
      <c r="K16" s="44">
        <f t="shared" si="3"/>
        <v>0.1702127659574468</v>
      </c>
      <c r="L16" s="28">
        <f>COUNTIFS(Φύλλο1!$F:$F,"2",Φύλλο1!$I:$I,$B16)</f>
        <v>3</v>
      </c>
      <c r="M16" s="36">
        <f t="shared" si="4"/>
        <v>5.2631578947368418E-2</v>
      </c>
      <c r="N16" s="25">
        <f>COUNTIFS(Φύλλο1!$G:$G,"1",Φύλλο1!$I:$I,$B16)</f>
        <v>8</v>
      </c>
      <c r="O16" s="44">
        <f t="shared" si="5"/>
        <v>9.8765432098765427E-2</v>
      </c>
      <c r="P16" s="28">
        <f>COUNTIFS(Φύλλο1!$G:$G,"2",Φύλλο1!$I:$I,$B16)</f>
        <v>3</v>
      </c>
      <c r="Q16" s="36">
        <f t="shared" si="6"/>
        <v>0.13636363636363635</v>
      </c>
    </row>
    <row r="17" spans="2:17" ht="15" customHeight="1" x14ac:dyDescent="0.25">
      <c r="B17" s="15">
        <v>12</v>
      </c>
      <c r="C17" s="21" t="s">
        <v>83</v>
      </c>
      <c r="D17" s="39">
        <f>COUNTIF(Φύλλο1!$I:$I,$B17)</f>
        <v>2</v>
      </c>
      <c r="E17" s="36">
        <f t="shared" si="0"/>
        <v>1.9230769230769232E-2</v>
      </c>
      <c r="F17" s="25">
        <f>COUNTIFS(Φύλλο1!$D:$D,"&lt;=4",Φύλλο1!$I:$I,$B17)</f>
        <v>2</v>
      </c>
      <c r="G17" s="44">
        <f t="shared" si="1"/>
        <v>2.564102564102564E-2</v>
      </c>
      <c r="H17" s="28">
        <f>COUNTIFS(Φύλλο1!$D:$D,"&gt;=5",Φύλλο1!$I:$I,$B17)</f>
        <v>0</v>
      </c>
      <c r="I17" s="36">
        <f t="shared" si="2"/>
        <v>0</v>
      </c>
      <c r="J17" s="30">
        <f>COUNTIFS(Φύλλο1!$F:$F,"1",Φύλλο1!$I:$I,$B17)</f>
        <v>2</v>
      </c>
      <c r="K17" s="44">
        <f t="shared" si="3"/>
        <v>4.2553191489361701E-2</v>
      </c>
      <c r="L17" s="28">
        <f>COUNTIFS(Φύλλο1!$F:$F,"2",Φύλλο1!$I:$I,$B17)</f>
        <v>0</v>
      </c>
      <c r="M17" s="36">
        <f t="shared" si="4"/>
        <v>0</v>
      </c>
      <c r="N17" s="25">
        <f>COUNTIFS(Φύλλο1!$G:$G,"1",Φύλλο1!$I:$I,$B17)</f>
        <v>2</v>
      </c>
      <c r="O17" s="44">
        <f t="shared" si="5"/>
        <v>2.4691358024691357E-2</v>
      </c>
      <c r="P17" s="28">
        <f>COUNTIFS(Φύλλο1!$G:$G,"2",Φύλλο1!$I:$I,$B17)</f>
        <v>0</v>
      </c>
      <c r="Q17" s="36">
        <f t="shared" si="6"/>
        <v>0</v>
      </c>
    </row>
    <row r="18" spans="2:17" ht="15" customHeight="1" x14ac:dyDescent="0.25">
      <c r="B18" s="15">
        <v>13</v>
      </c>
      <c r="C18" s="21" t="s">
        <v>84</v>
      </c>
      <c r="D18" s="39">
        <f>COUNTIF(Φύλλο1!$I:$I,$B18)</f>
        <v>0</v>
      </c>
      <c r="E18" s="36">
        <f t="shared" si="0"/>
        <v>0</v>
      </c>
      <c r="F18" s="25">
        <f>COUNTIFS(Φύλλο1!$D:$D,"&lt;=4",Φύλλο1!$I:$I,$B18)</f>
        <v>0</v>
      </c>
      <c r="G18" s="44">
        <f t="shared" si="1"/>
        <v>0</v>
      </c>
      <c r="H18" s="28">
        <f>COUNTIFS(Φύλλο1!$D:$D,"&gt;=5",Φύλλο1!$I:$I,$B18)</f>
        <v>0</v>
      </c>
      <c r="I18" s="36">
        <f t="shared" si="2"/>
        <v>0</v>
      </c>
      <c r="J18" s="30">
        <f>COUNTIFS(Φύλλο1!$F:$F,"1",Φύλλο1!$I:$I,$B18)</f>
        <v>0</v>
      </c>
      <c r="K18" s="44">
        <f t="shared" si="3"/>
        <v>0</v>
      </c>
      <c r="L18" s="28">
        <f>COUNTIFS(Φύλλο1!$F:$F,"2",Φύλλο1!$I:$I,$B18)</f>
        <v>0</v>
      </c>
      <c r="M18" s="36">
        <f t="shared" si="4"/>
        <v>0</v>
      </c>
      <c r="N18" s="25">
        <f>COUNTIFS(Φύλλο1!$G:$G,"1",Φύλλο1!$I:$I,$B18)</f>
        <v>0</v>
      </c>
      <c r="O18" s="44">
        <f t="shared" si="5"/>
        <v>0</v>
      </c>
      <c r="P18" s="28">
        <f>COUNTIFS(Φύλλο1!$G:$G,"2",Φύλλο1!$I:$I,$B18)</f>
        <v>0</v>
      </c>
      <c r="Q18" s="36">
        <f t="shared" si="6"/>
        <v>0</v>
      </c>
    </row>
    <row r="19" spans="2:17" ht="15" customHeight="1" x14ac:dyDescent="0.25">
      <c r="B19" s="15"/>
      <c r="C19" s="20"/>
      <c r="D19" s="39"/>
      <c r="E19" s="18"/>
      <c r="F19" s="25"/>
      <c r="G19" s="37"/>
      <c r="H19" s="28"/>
      <c r="I19" s="18"/>
      <c r="J19" s="30"/>
      <c r="K19" s="37"/>
      <c r="L19" s="28"/>
      <c r="M19" s="18"/>
      <c r="N19" s="25"/>
      <c r="O19" s="37"/>
      <c r="P19" s="28"/>
      <c r="Q19" s="18"/>
    </row>
    <row r="20" spans="2:17" ht="15" customHeight="1" x14ac:dyDescent="0.25">
      <c r="B20" s="15"/>
      <c r="C20" s="21" t="s">
        <v>71</v>
      </c>
      <c r="D20" s="39">
        <f>SUM(D6:D18)</f>
        <v>104</v>
      </c>
      <c r="E20" s="18"/>
      <c r="F20" s="25">
        <f t="shared" ref="F20:P20" si="7">SUM(F6:F18)</f>
        <v>78</v>
      </c>
      <c r="G20" s="37"/>
      <c r="H20" s="28">
        <f t="shared" si="7"/>
        <v>26</v>
      </c>
      <c r="I20" s="18"/>
      <c r="J20" s="30">
        <f t="shared" si="7"/>
        <v>47</v>
      </c>
      <c r="K20" s="37"/>
      <c r="L20" s="28">
        <f t="shared" si="7"/>
        <v>57</v>
      </c>
      <c r="M20" s="18"/>
      <c r="N20" s="25">
        <f t="shared" si="7"/>
        <v>81</v>
      </c>
      <c r="O20" s="37"/>
      <c r="P20" s="28">
        <f t="shared" si="7"/>
        <v>22</v>
      </c>
      <c r="Q20" s="18"/>
    </row>
    <row r="21" spans="2:17" ht="15.75" thickBot="1" x14ac:dyDescent="0.3">
      <c r="B21" s="17"/>
      <c r="C21" s="23"/>
      <c r="D21" s="40"/>
      <c r="E21" s="19"/>
      <c r="F21" s="26"/>
      <c r="G21" s="38"/>
      <c r="H21" s="29"/>
      <c r="I21" s="19"/>
      <c r="J21" s="31"/>
      <c r="K21" s="38"/>
      <c r="L21" s="29"/>
      <c r="M21" s="19"/>
      <c r="N21" s="26"/>
      <c r="O21" s="38"/>
      <c r="P21" s="29"/>
      <c r="Q21" s="19"/>
    </row>
    <row r="22" spans="2:17" ht="15.75" thickTop="1" x14ac:dyDescent="0.25"/>
  </sheetData>
  <mergeCells count="10">
    <mergeCell ref="D3:E3"/>
    <mergeCell ref="F4:G4"/>
    <mergeCell ref="H4:I4"/>
    <mergeCell ref="J3:M3"/>
    <mergeCell ref="F3:I3"/>
    <mergeCell ref="J4:K4"/>
    <mergeCell ref="L4:M4"/>
    <mergeCell ref="N3:Q3"/>
    <mergeCell ref="N4:O4"/>
    <mergeCell ref="P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zoomScale="90" zoomScaleNormal="90" workbookViewId="0">
      <selection sqref="A1:XFD104857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111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15" customHeight="1" x14ac:dyDescent="0.25">
      <c r="B6" s="15">
        <v>1</v>
      </c>
      <c r="C6" s="49" t="s">
        <v>95</v>
      </c>
      <c r="D6" s="39">
        <f>COUNTIF(Φύλλο1!$J:$J,$B6)</f>
        <v>0</v>
      </c>
      <c r="E6" s="36">
        <f>D6/$D$24</f>
        <v>0</v>
      </c>
      <c r="F6" s="25">
        <f>COUNTIFS(Φύλλο1!$D:$D,"&lt;=4",Φύλλο1!$J:$J,$B6)</f>
        <v>0</v>
      </c>
      <c r="G6" s="44">
        <f>F6/$F$24</f>
        <v>0</v>
      </c>
      <c r="H6" s="28">
        <f>COUNTIFS(Φύλλο1!$D:$D,"&gt;=5",Φύλλο1!$J:$J,$B6)</f>
        <v>0</v>
      </c>
      <c r="I6" s="36">
        <f>H6/$H$24</f>
        <v>0</v>
      </c>
      <c r="J6" s="30">
        <f>COUNTIFS(Φύλλο1!$F:$F,"1",Φύλλο1!$J:$J,$B6)</f>
        <v>0</v>
      </c>
      <c r="K6" s="44">
        <f>J6/$J$24</f>
        <v>0</v>
      </c>
      <c r="L6" s="28">
        <f>COUNTIFS(Φύλλο1!$F:$F,"2",Φύλλο1!$J:$J,$B6)</f>
        <v>0</v>
      </c>
      <c r="M6" s="36">
        <f>L6/$L$24</f>
        <v>0</v>
      </c>
      <c r="N6" s="25">
        <f>COUNTIFS(Φύλλο1!$G:$G,"1",Φύλλο1!$J:$J,$B6)</f>
        <v>0</v>
      </c>
      <c r="O6" s="44">
        <f>N6/$N$24</f>
        <v>0</v>
      </c>
      <c r="P6" s="28">
        <f>COUNTIFS(Φύλλο1!$G:$G,"2",Φύλλο1!$J:$J,$B6)</f>
        <v>0</v>
      </c>
      <c r="Q6" s="36">
        <f>P6/$P$24</f>
        <v>0</v>
      </c>
    </row>
    <row r="7" spans="2:17" ht="15" customHeight="1" x14ac:dyDescent="0.25">
      <c r="B7" s="15">
        <v>2</v>
      </c>
      <c r="C7" s="49" t="s">
        <v>96</v>
      </c>
      <c r="D7" s="39">
        <f>COUNTIF(Φύλλο1!$J:$J,$B7)</f>
        <v>1</v>
      </c>
      <c r="E7" s="36">
        <f t="shared" ref="E7:E22" si="0">D7/$D$24</f>
        <v>9.7087378640776691E-3</v>
      </c>
      <c r="F7" s="25">
        <f>COUNTIFS(Φύλλο1!$D:$D,"&lt;=4",Φύλλο1!$J:$J,$B7)</f>
        <v>1</v>
      </c>
      <c r="G7" s="44">
        <f t="shared" ref="G7:G22" si="1">F7/$F$24</f>
        <v>1.2987012987012988E-2</v>
      </c>
      <c r="H7" s="28">
        <f>COUNTIFS(Φύλλο1!$D:$D,"&gt;=5",Φύλλο1!$J:$J,$B7)</f>
        <v>0</v>
      </c>
      <c r="I7" s="36">
        <f t="shared" ref="I7:I22" si="2">H7/$H$24</f>
        <v>0</v>
      </c>
      <c r="J7" s="30">
        <f>COUNTIFS(Φύλλο1!$F:$F,"1",Φύλλο1!$J:$J,$B7)</f>
        <v>0</v>
      </c>
      <c r="K7" s="44">
        <f t="shared" ref="K7:K22" si="3">J7/$J$24</f>
        <v>0</v>
      </c>
      <c r="L7" s="28">
        <f>COUNTIFS(Φύλλο1!$F:$F,"2",Φύλλο1!$J:$J,$B7)</f>
        <v>1</v>
      </c>
      <c r="M7" s="36">
        <f t="shared" ref="M7:M22" si="4">L7/$L$24</f>
        <v>1.7543859649122806E-2</v>
      </c>
      <c r="N7" s="25">
        <f>COUNTIFS(Φύλλο1!$G:$G,"1",Φύλλο1!$J:$J,$B7)</f>
        <v>1</v>
      </c>
      <c r="O7" s="44">
        <f t="shared" ref="O7:O22" si="5">N7/$N$24</f>
        <v>1.2500000000000001E-2</v>
      </c>
      <c r="P7" s="28">
        <f>COUNTIFS(Φύλλο1!$G:$G,"2",Φύλλο1!$J:$J,$B7)</f>
        <v>0</v>
      </c>
      <c r="Q7" s="36">
        <f t="shared" ref="Q7:Q22" si="6">P7/$P$24</f>
        <v>0</v>
      </c>
    </row>
    <row r="8" spans="2:17" ht="15" customHeight="1" x14ac:dyDescent="0.25">
      <c r="B8" s="15">
        <v>3</v>
      </c>
      <c r="C8" s="50" t="s">
        <v>97</v>
      </c>
      <c r="D8" s="39">
        <f>COUNTIF(Φύλλο1!$J:$J,$B8)</f>
        <v>5</v>
      </c>
      <c r="E8" s="36">
        <f t="shared" si="0"/>
        <v>4.8543689320388349E-2</v>
      </c>
      <c r="F8" s="25">
        <f>COUNTIFS(Φύλλο1!$D:$D,"&lt;=4",Φύλλο1!$J:$J,$B8)</f>
        <v>3</v>
      </c>
      <c r="G8" s="44">
        <f t="shared" si="1"/>
        <v>3.896103896103896E-2</v>
      </c>
      <c r="H8" s="28">
        <f>COUNTIFS(Φύλλο1!$D:$D,"&gt;=5",Φύλλο1!$J:$J,$B8)</f>
        <v>2</v>
      </c>
      <c r="I8" s="36">
        <f t="shared" si="2"/>
        <v>7.6923076923076927E-2</v>
      </c>
      <c r="J8" s="30">
        <f>COUNTIFS(Φύλλο1!$F:$F,"1",Φύλλο1!$J:$J,$B8)</f>
        <v>2</v>
      </c>
      <c r="K8" s="44">
        <f t="shared" si="3"/>
        <v>4.3478260869565216E-2</v>
      </c>
      <c r="L8" s="28">
        <f>COUNTIFS(Φύλλο1!$F:$F,"2",Φύλλο1!$J:$J,$B8)</f>
        <v>3</v>
      </c>
      <c r="M8" s="36">
        <f t="shared" si="4"/>
        <v>5.2631578947368418E-2</v>
      </c>
      <c r="N8" s="25">
        <f>COUNTIFS(Φύλλο1!$G:$G,"1",Φύλλο1!$J:$J,$B8)</f>
        <v>4</v>
      </c>
      <c r="O8" s="44">
        <f t="shared" si="5"/>
        <v>0.05</v>
      </c>
      <c r="P8" s="28">
        <f>COUNTIFS(Φύλλο1!$G:$G,"2",Φύλλο1!$J:$J,$B8)</f>
        <v>1</v>
      </c>
      <c r="Q8" s="36">
        <f t="shared" si="6"/>
        <v>4.5454545454545456E-2</v>
      </c>
    </row>
    <row r="9" spans="2:17" ht="15" customHeight="1" x14ac:dyDescent="0.25">
      <c r="B9" s="15">
        <v>4</v>
      </c>
      <c r="C9" s="49" t="s">
        <v>98</v>
      </c>
      <c r="D9" s="39">
        <f>COUNTIF(Φύλλο1!$J:$J,$B9)</f>
        <v>0</v>
      </c>
      <c r="E9" s="36">
        <f t="shared" si="0"/>
        <v>0</v>
      </c>
      <c r="F9" s="25">
        <f>COUNTIFS(Φύλλο1!$D:$D,"&lt;=4",Φύλλο1!$J:$J,$B9)</f>
        <v>0</v>
      </c>
      <c r="G9" s="44">
        <f t="shared" si="1"/>
        <v>0</v>
      </c>
      <c r="H9" s="28">
        <f>COUNTIFS(Φύλλο1!$D:$D,"&gt;=5",Φύλλο1!$J:$J,$B9)</f>
        <v>0</v>
      </c>
      <c r="I9" s="36">
        <f t="shared" si="2"/>
        <v>0</v>
      </c>
      <c r="J9" s="30">
        <f>COUNTIFS(Φύλλο1!$F:$F,"1",Φύλλο1!$J:$J,$B9)</f>
        <v>0</v>
      </c>
      <c r="K9" s="44">
        <f t="shared" si="3"/>
        <v>0</v>
      </c>
      <c r="L9" s="28">
        <f>COUNTIFS(Φύλλο1!$F:$F,"2",Φύλλο1!$J:$J,$B9)</f>
        <v>0</v>
      </c>
      <c r="M9" s="36">
        <f t="shared" si="4"/>
        <v>0</v>
      </c>
      <c r="N9" s="25">
        <f>COUNTIFS(Φύλλο1!$G:$G,"1",Φύλλο1!$J:$J,$B9)</f>
        <v>0</v>
      </c>
      <c r="O9" s="44">
        <f t="shared" si="5"/>
        <v>0</v>
      </c>
      <c r="P9" s="28">
        <f>COUNTIFS(Φύλλο1!$G:$G,"2",Φύλλο1!$J:$J,$B9)</f>
        <v>0</v>
      </c>
      <c r="Q9" s="36">
        <f t="shared" si="6"/>
        <v>0</v>
      </c>
    </row>
    <row r="10" spans="2:17" ht="15" customHeight="1" x14ac:dyDescent="0.25">
      <c r="B10" s="15">
        <v>5</v>
      </c>
      <c r="C10" s="49" t="s">
        <v>99</v>
      </c>
      <c r="D10" s="39">
        <f>COUNTIF(Φύλλο1!$J:$J,$B10)</f>
        <v>0</v>
      </c>
      <c r="E10" s="36">
        <f t="shared" si="0"/>
        <v>0</v>
      </c>
      <c r="F10" s="25">
        <f>COUNTIFS(Φύλλο1!$D:$D,"&lt;=4",Φύλλο1!$J:$J,$B10)</f>
        <v>0</v>
      </c>
      <c r="G10" s="44">
        <f t="shared" si="1"/>
        <v>0</v>
      </c>
      <c r="H10" s="28">
        <f>COUNTIFS(Φύλλο1!$D:$D,"&gt;=5",Φύλλο1!$J:$J,$B10)</f>
        <v>0</v>
      </c>
      <c r="I10" s="36">
        <f t="shared" si="2"/>
        <v>0</v>
      </c>
      <c r="J10" s="30">
        <f>COUNTIFS(Φύλλο1!$F:$F,"1",Φύλλο1!$J:$J,$B10)</f>
        <v>0</v>
      </c>
      <c r="K10" s="44">
        <f t="shared" si="3"/>
        <v>0</v>
      </c>
      <c r="L10" s="28">
        <f>COUNTIFS(Φύλλο1!$F:$F,"2",Φύλλο1!$J:$J,$B10)</f>
        <v>0</v>
      </c>
      <c r="M10" s="36">
        <f t="shared" si="4"/>
        <v>0</v>
      </c>
      <c r="N10" s="25">
        <f>COUNTIFS(Φύλλο1!$G:$G,"1",Φύλλο1!$J:$J,$B10)</f>
        <v>0</v>
      </c>
      <c r="O10" s="44">
        <f t="shared" si="5"/>
        <v>0</v>
      </c>
      <c r="P10" s="28">
        <f>COUNTIFS(Φύλλο1!$G:$G,"2",Φύλλο1!$J:$J,$B10)</f>
        <v>0</v>
      </c>
      <c r="Q10" s="36">
        <f t="shared" si="6"/>
        <v>0</v>
      </c>
    </row>
    <row r="11" spans="2:17" ht="15" customHeight="1" x14ac:dyDescent="0.25">
      <c r="B11" s="15">
        <v>6</v>
      </c>
      <c r="C11" s="49" t="s">
        <v>100</v>
      </c>
      <c r="D11" s="39">
        <f>COUNTIF(Φύλλο1!$J:$J,$B11)</f>
        <v>6</v>
      </c>
      <c r="E11" s="36">
        <f t="shared" si="0"/>
        <v>5.8252427184466021E-2</v>
      </c>
      <c r="F11" s="25">
        <f>COUNTIFS(Φύλλο1!$D:$D,"&lt;=4",Φύλλο1!$J:$J,$B11)</f>
        <v>4</v>
      </c>
      <c r="G11" s="44">
        <f t="shared" si="1"/>
        <v>5.1948051948051951E-2</v>
      </c>
      <c r="H11" s="28">
        <f>COUNTIFS(Φύλλο1!$D:$D,"&gt;=5",Φύλλο1!$J:$J,$B11)</f>
        <v>2</v>
      </c>
      <c r="I11" s="36">
        <f t="shared" si="2"/>
        <v>7.6923076923076927E-2</v>
      </c>
      <c r="J11" s="30">
        <f>COUNTIFS(Φύλλο1!$F:$F,"1",Φύλλο1!$J:$J,$B11)</f>
        <v>1</v>
      </c>
      <c r="K11" s="44">
        <f t="shared" si="3"/>
        <v>2.1739130434782608E-2</v>
      </c>
      <c r="L11" s="28">
        <f>COUNTIFS(Φύλλο1!$F:$F,"2",Φύλλο1!$J:$J,$B11)</f>
        <v>5</v>
      </c>
      <c r="M11" s="36">
        <f t="shared" si="4"/>
        <v>8.771929824561403E-2</v>
      </c>
      <c r="N11" s="25">
        <f>COUNTIFS(Φύλλο1!$G:$G,"1",Φύλλο1!$J:$J,$B11)</f>
        <v>5</v>
      </c>
      <c r="O11" s="44">
        <f t="shared" si="5"/>
        <v>6.25E-2</v>
      </c>
      <c r="P11" s="28">
        <f>COUNTIFS(Φύλλο1!$G:$G,"2",Φύλλο1!$J:$J,$B11)</f>
        <v>1</v>
      </c>
      <c r="Q11" s="36">
        <f t="shared" si="6"/>
        <v>4.5454545454545456E-2</v>
      </c>
    </row>
    <row r="12" spans="2:17" ht="15" customHeight="1" x14ac:dyDescent="0.25">
      <c r="B12" s="15">
        <v>7</v>
      </c>
      <c r="C12" s="50" t="s">
        <v>101</v>
      </c>
      <c r="D12" s="39">
        <f>COUNTIF(Φύλλο1!$J:$J,$B12)</f>
        <v>0</v>
      </c>
      <c r="E12" s="36">
        <f t="shared" si="0"/>
        <v>0</v>
      </c>
      <c r="F12" s="25">
        <f>COUNTIFS(Φύλλο1!$D:$D,"&lt;=4",Φύλλο1!$J:$J,$B12)</f>
        <v>0</v>
      </c>
      <c r="G12" s="44">
        <f t="shared" si="1"/>
        <v>0</v>
      </c>
      <c r="H12" s="28">
        <f>COUNTIFS(Φύλλο1!$D:$D,"&gt;=5",Φύλλο1!$J:$J,$B12)</f>
        <v>0</v>
      </c>
      <c r="I12" s="36">
        <f t="shared" si="2"/>
        <v>0</v>
      </c>
      <c r="J12" s="30">
        <f>COUNTIFS(Φύλλο1!$F:$F,"1",Φύλλο1!$J:$J,$B12)</f>
        <v>0</v>
      </c>
      <c r="K12" s="44">
        <f t="shared" si="3"/>
        <v>0</v>
      </c>
      <c r="L12" s="28">
        <f>COUNTIFS(Φύλλο1!$F:$F,"2",Φύλλο1!$J:$J,$B12)</f>
        <v>0</v>
      </c>
      <c r="M12" s="36">
        <f t="shared" si="4"/>
        <v>0</v>
      </c>
      <c r="N12" s="25">
        <f>COUNTIFS(Φύλλο1!$G:$G,"1",Φύλλο1!$J:$J,$B12)</f>
        <v>0</v>
      </c>
      <c r="O12" s="44">
        <f t="shared" si="5"/>
        <v>0</v>
      </c>
      <c r="P12" s="28">
        <f>COUNTIFS(Φύλλο1!$G:$G,"2",Φύλλο1!$J:$J,$B12)</f>
        <v>0</v>
      </c>
      <c r="Q12" s="36">
        <f t="shared" si="6"/>
        <v>0</v>
      </c>
    </row>
    <row r="13" spans="2:17" ht="15" customHeight="1" x14ac:dyDescent="0.25">
      <c r="B13" s="15">
        <v>8</v>
      </c>
      <c r="C13" s="49" t="s">
        <v>102</v>
      </c>
      <c r="D13" s="39">
        <f>COUNTIF(Φύλλο1!$J:$J,$B13)</f>
        <v>0</v>
      </c>
      <c r="E13" s="36">
        <f t="shared" si="0"/>
        <v>0</v>
      </c>
      <c r="F13" s="25">
        <f>COUNTIFS(Φύλλο1!$D:$D,"&lt;=4",Φύλλο1!$J:$J,$B13)</f>
        <v>0</v>
      </c>
      <c r="G13" s="44">
        <f t="shared" si="1"/>
        <v>0</v>
      </c>
      <c r="H13" s="28">
        <f>COUNTIFS(Φύλλο1!$D:$D,"&gt;=5",Φύλλο1!$J:$J,$B13)</f>
        <v>0</v>
      </c>
      <c r="I13" s="36">
        <f t="shared" si="2"/>
        <v>0</v>
      </c>
      <c r="J13" s="30">
        <f>COUNTIFS(Φύλλο1!$F:$F,"1",Φύλλο1!$J:$J,$B13)</f>
        <v>0</v>
      </c>
      <c r="K13" s="44">
        <f t="shared" si="3"/>
        <v>0</v>
      </c>
      <c r="L13" s="28">
        <f>COUNTIFS(Φύλλο1!$F:$F,"2",Φύλλο1!$J:$J,$B13)</f>
        <v>0</v>
      </c>
      <c r="M13" s="36">
        <f t="shared" si="4"/>
        <v>0</v>
      </c>
      <c r="N13" s="25">
        <f>COUNTIFS(Φύλλο1!$G:$G,"1",Φύλλο1!$J:$J,$B13)</f>
        <v>0</v>
      </c>
      <c r="O13" s="44">
        <f t="shared" si="5"/>
        <v>0</v>
      </c>
      <c r="P13" s="28">
        <f>COUNTIFS(Φύλλο1!$G:$G,"2",Φύλλο1!$J:$J,$B13)</f>
        <v>0</v>
      </c>
      <c r="Q13" s="36">
        <f t="shared" si="6"/>
        <v>0</v>
      </c>
    </row>
    <row r="14" spans="2:17" ht="15" customHeight="1" x14ac:dyDescent="0.25">
      <c r="B14" s="15">
        <v>9</v>
      </c>
      <c r="C14" s="49" t="s">
        <v>103</v>
      </c>
      <c r="D14" s="39">
        <f>COUNTIF(Φύλλο1!$J:$J,$B14)</f>
        <v>1</v>
      </c>
      <c r="E14" s="36">
        <f t="shared" si="0"/>
        <v>9.7087378640776691E-3</v>
      </c>
      <c r="F14" s="25">
        <f>COUNTIFS(Φύλλο1!$D:$D,"&lt;=4",Φύλλο1!$J:$J,$B14)</f>
        <v>0</v>
      </c>
      <c r="G14" s="44">
        <f t="shared" si="1"/>
        <v>0</v>
      </c>
      <c r="H14" s="28">
        <f>COUNTIFS(Φύλλο1!$D:$D,"&gt;=5",Φύλλο1!$J:$J,$B14)</f>
        <v>1</v>
      </c>
      <c r="I14" s="36">
        <f t="shared" si="2"/>
        <v>3.8461538461538464E-2</v>
      </c>
      <c r="J14" s="30">
        <f>COUNTIFS(Φύλλο1!$F:$F,"1",Φύλλο1!$J:$J,$B14)</f>
        <v>1</v>
      </c>
      <c r="K14" s="44">
        <f t="shared" si="3"/>
        <v>2.1739130434782608E-2</v>
      </c>
      <c r="L14" s="28">
        <f>COUNTIFS(Φύλλο1!$F:$F,"2",Φύλλο1!$J:$J,$B14)</f>
        <v>0</v>
      </c>
      <c r="M14" s="36">
        <f t="shared" si="4"/>
        <v>0</v>
      </c>
      <c r="N14" s="25">
        <f>COUNTIFS(Φύλλο1!$G:$G,"1",Φύλλο1!$J:$J,$B14)</f>
        <v>1</v>
      </c>
      <c r="O14" s="44">
        <f t="shared" si="5"/>
        <v>1.2500000000000001E-2</v>
      </c>
      <c r="P14" s="28">
        <f>COUNTIFS(Φύλλο1!$G:$G,"2",Φύλλο1!$J:$J,$B14)</f>
        <v>0</v>
      </c>
      <c r="Q14" s="36">
        <f t="shared" si="6"/>
        <v>0</v>
      </c>
    </row>
    <row r="15" spans="2:17" ht="15" customHeight="1" x14ac:dyDescent="0.25">
      <c r="B15" s="15">
        <v>10</v>
      </c>
      <c r="C15" s="49" t="s">
        <v>94</v>
      </c>
      <c r="D15" s="39">
        <f>COUNTIF(Φύλλο1!$J:$J,$B15)</f>
        <v>3</v>
      </c>
      <c r="E15" s="36">
        <f t="shared" si="0"/>
        <v>2.9126213592233011E-2</v>
      </c>
      <c r="F15" s="25">
        <f>COUNTIFS(Φύλλο1!$D:$D,"&lt;=4",Φύλλο1!$J:$J,$B15)</f>
        <v>3</v>
      </c>
      <c r="G15" s="44">
        <f t="shared" si="1"/>
        <v>3.896103896103896E-2</v>
      </c>
      <c r="H15" s="28">
        <f>COUNTIFS(Φύλλο1!$D:$D,"&gt;=5",Φύλλο1!$J:$J,$B15)</f>
        <v>0</v>
      </c>
      <c r="I15" s="36">
        <f t="shared" si="2"/>
        <v>0</v>
      </c>
      <c r="J15" s="30">
        <f>COUNTIFS(Φύλλο1!$F:$F,"1",Φύλλο1!$J:$J,$B15)</f>
        <v>1</v>
      </c>
      <c r="K15" s="44">
        <f t="shared" si="3"/>
        <v>2.1739130434782608E-2</v>
      </c>
      <c r="L15" s="28">
        <f>COUNTIFS(Φύλλο1!$F:$F,"2",Φύλλο1!$J:$J,$B15)</f>
        <v>2</v>
      </c>
      <c r="M15" s="36">
        <f t="shared" si="4"/>
        <v>3.5087719298245612E-2</v>
      </c>
      <c r="N15" s="25">
        <f>COUNTIFS(Φύλλο1!$G:$G,"1",Φύλλο1!$J:$J,$B15)</f>
        <v>2</v>
      </c>
      <c r="O15" s="44">
        <f t="shared" si="5"/>
        <v>2.5000000000000001E-2</v>
      </c>
      <c r="P15" s="28">
        <f>COUNTIFS(Φύλλο1!$G:$G,"2",Φύλλο1!$J:$J,$B15)</f>
        <v>1</v>
      </c>
      <c r="Q15" s="36">
        <f t="shared" si="6"/>
        <v>4.5454545454545456E-2</v>
      </c>
    </row>
    <row r="16" spans="2:17" ht="15" customHeight="1" x14ac:dyDescent="0.25">
      <c r="B16" s="15">
        <v>11</v>
      </c>
      <c r="C16" s="49" t="s">
        <v>104</v>
      </c>
      <c r="D16" s="39">
        <f>COUNTIF(Φύλλο1!$J:$J,$B16)</f>
        <v>10</v>
      </c>
      <c r="E16" s="36">
        <f t="shared" si="0"/>
        <v>9.7087378640776698E-2</v>
      </c>
      <c r="F16" s="25">
        <f>COUNTIFS(Φύλλο1!$D:$D,"&lt;=4",Φύλλο1!$J:$J,$B16)</f>
        <v>7</v>
      </c>
      <c r="G16" s="44">
        <f t="shared" si="1"/>
        <v>9.0909090909090912E-2</v>
      </c>
      <c r="H16" s="28">
        <f>COUNTIFS(Φύλλο1!$D:$D,"&gt;=5",Φύλλο1!$J:$J,$B16)</f>
        <v>3</v>
      </c>
      <c r="I16" s="36">
        <f t="shared" si="2"/>
        <v>0.11538461538461539</v>
      </c>
      <c r="J16" s="30">
        <f>COUNTIFS(Φύλλο1!$F:$F,"1",Φύλλο1!$J:$J,$B16)</f>
        <v>6</v>
      </c>
      <c r="K16" s="44">
        <f t="shared" si="3"/>
        <v>0.13043478260869565</v>
      </c>
      <c r="L16" s="28">
        <f>COUNTIFS(Φύλλο1!$F:$F,"2",Φύλλο1!$J:$J,$B16)</f>
        <v>4</v>
      </c>
      <c r="M16" s="36">
        <f t="shared" si="4"/>
        <v>7.0175438596491224E-2</v>
      </c>
      <c r="N16" s="25">
        <f>COUNTIFS(Φύλλο1!$G:$G,"1",Φύλλο1!$J:$J,$B16)</f>
        <v>7</v>
      </c>
      <c r="O16" s="44">
        <f t="shared" si="5"/>
        <v>8.7499999999999994E-2</v>
      </c>
      <c r="P16" s="28">
        <f>COUNTIFS(Φύλλο1!$G:$G,"2",Φύλλο1!$J:$J,$B16)</f>
        <v>3</v>
      </c>
      <c r="Q16" s="36">
        <f t="shared" si="6"/>
        <v>0.13636363636363635</v>
      </c>
    </row>
    <row r="17" spans="2:17" ht="15" customHeight="1" x14ac:dyDescent="0.25">
      <c r="B17" s="15">
        <v>12</v>
      </c>
      <c r="C17" s="49" t="s">
        <v>105</v>
      </c>
      <c r="D17" s="39">
        <f>COUNTIF(Φύλλο1!$J:$J,$B17)</f>
        <v>0</v>
      </c>
      <c r="E17" s="36">
        <f t="shared" si="0"/>
        <v>0</v>
      </c>
      <c r="F17" s="25">
        <f>COUNTIFS(Φύλλο1!$D:$D,"&lt;=4",Φύλλο1!$J:$J,$B17)</f>
        <v>0</v>
      </c>
      <c r="G17" s="44">
        <f t="shared" si="1"/>
        <v>0</v>
      </c>
      <c r="H17" s="28">
        <f>COUNTIFS(Φύλλο1!$D:$D,"&gt;=5",Φύλλο1!$J:$J,$B17)</f>
        <v>0</v>
      </c>
      <c r="I17" s="36">
        <f t="shared" si="2"/>
        <v>0</v>
      </c>
      <c r="J17" s="30">
        <f>COUNTIFS(Φύλλο1!$F:$F,"1",Φύλλο1!$J:$J,$B17)</f>
        <v>0</v>
      </c>
      <c r="K17" s="44">
        <f t="shared" si="3"/>
        <v>0</v>
      </c>
      <c r="L17" s="28">
        <f>COUNTIFS(Φύλλο1!$F:$F,"2",Φύλλο1!$J:$J,$B17)</f>
        <v>0</v>
      </c>
      <c r="M17" s="36">
        <f t="shared" si="4"/>
        <v>0</v>
      </c>
      <c r="N17" s="25">
        <f>COUNTIFS(Φύλλο1!$G:$G,"1",Φύλλο1!$J:$J,$B17)</f>
        <v>0</v>
      </c>
      <c r="O17" s="44">
        <f t="shared" si="5"/>
        <v>0</v>
      </c>
      <c r="P17" s="28">
        <f>COUNTIFS(Φύλλο1!$G:$G,"2",Φύλλο1!$J:$J,$B17)</f>
        <v>0</v>
      </c>
      <c r="Q17" s="36">
        <f t="shared" si="6"/>
        <v>0</v>
      </c>
    </row>
    <row r="18" spans="2:17" ht="15" customHeight="1" x14ac:dyDescent="0.25">
      <c r="B18" s="15">
        <v>13</v>
      </c>
      <c r="C18" s="49" t="s">
        <v>106</v>
      </c>
      <c r="D18" s="39">
        <f>COUNTIF(Φύλλο1!$J:$J,$B18)</f>
        <v>53</v>
      </c>
      <c r="E18" s="36">
        <f t="shared" si="0"/>
        <v>0.5145631067961165</v>
      </c>
      <c r="F18" s="25">
        <f>COUNTIFS(Φύλλο1!$D:$D,"&lt;=4",Φύλλο1!$J:$J,$B18)</f>
        <v>41</v>
      </c>
      <c r="G18" s="44">
        <f t="shared" si="1"/>
        <v>0.53246753246753242</v>
      </c>
      <c r="H18" s="28">
        <f>COUNTIFS(Φύλλο1!$D:$D,"&gt;=5",Φύλλο1!$J:$J,$B18)</f>
        <v>12</v>
      </c>
      <c r="I18" s="36">
        <f t="shared" si="2"/>
        <v>0.46153846153846156</v>
      </c>
      <c r="J18" s="30">
        <f>COUNTIFS(Φύλλο1!$F:$F,"1",Φύλλο1!$J:$J,$B18)</f>
        <v>23</v>
      </c>
      <c r="K18" s="44">
        <f t="shared" si="3"/>
        <v>0.5</v>
      </c>
      <c r="L18" s="28">
        <f>COUNTIFS(Φύλλο1!$F:$F,"2",Φύλλο1!$J:$J,$B18)</f>
        <v>30</v>
      </c>
      <c r="M18" s="36">
        <f t="shared" si="4"/>
        <v>0.52631578947368418</v>
      </c>
      <c r="N18" s="25">
        <f>COUNTIFS(Φύλλο1!$G:$G,"1",Φύλλο1!$J:$J,$B18)</f>
        <v>40</v>
      </c>
      <c r="O18" s="44">
        <f t="shared" si="5"/>
        <v>0.5</v>
      </c>
      <c r="P18" s="28">
        <f>COUNTIFS(Φύλλο1!$G:$G,"2",Φύλλο1!$J:$J,$B18)</f>
        <v>12</v>
      </c>
      <c r="Q18" s="36">
        <f t="shared" si="6"/>
        <v>0.54545454545454541</v>
      </c>
    </row>
    <row r="19" spans="2:17" ht="15" customHeight="1" x14ac:dyDescent="0.25">
      <c r="B19" s="15">
        <v>14</v>
      </c>
      <c r="C19" s="50" t="s">
        <v>107</v>
      </c>
      <c r="D19" s="39">
        <f>COUNTIF(Φύλλο1!$J:$J,$B19)</f>
        <v>0</v>
      </c>
      <c r="E19" s="36">
        <f t="shared" si="0"/>
        <v>0</v>
      </c>
      <c r="F19" s="25">
        <f>COUNTIFS(Φύλλο1!$D:$D,"&lt;=4",Φύλλο1!$J:$J,$B19)</f>
        <v>0</v>
      </c>
      <c r="G19" s="44">
        <f t="shared" si="1"/>
        <v>0</v>
      </c>
      <c r="H19" s="28">
        <f>COUNTIFS(Φύλλο1!$D:$D,"&gt;=5",Φύλλο1!$J:$J,$B19)</f>
        <v>0</v>
      </c>
      <c r="I19" s="36">
        <f t="shared" si="2"/>
        <v>0</v>
      </c>
      <c r="J19" s="30">
        <f>COUNTIFS(Φύλλο1!$F:$F,"1",Φύλλο1!$J:$J,$B19)</f>
        <v>0</v>
      </c>
      <c r="K19" s="44">
        <f t="shared" si="3"/>
        <v>0</v>
      </c>
      <c r="L19" s="28">
        <f>COUNTIFS(Φύλλο1!$F:$F,"2",Φύλλο1!$J:$J,$B19)</f>
        <v>0</v>
      </c>
      <c r="M19" s="36">
        <f t="shared" si="4"/>
        <v>0</v>
      </c>
      <c r="N19" s="25">
        <f>COUNTIFS(Φύλλο1!$G:$G,"1",Φύλλο1!$J:$J,$B19)</f>
        <v>0</v>
      </c>
      <c r="O19" s="44">
        <f t="shared" si="5"/>
        <v>0</v>
      </c>
      <c r="P19" s="28">
        <f>COUNTIFS(Φύλλο1!$G:$G,"2",Φύλλο1!$J:$J,$B19)</f>
        <v>0</v>
      </c>
      <c r="Q19" s="36">
        <f t="shared" si="6"/>
        <v>0</v>
      </c>
    </row>
    <row r="20" spans="2:17" ht="15" customHeight="1" x14ac:dyDescent="0.25">
      <c r="B20" s="15">
        <v>15</v>
      </c>
      <c r="C20" s="49" t="s">
        <v>108</v>
      </c>
      <c r="D20" s="39">
        <f>COUNTIF(Φύλλο1!$J:$J,$B20)</f>
        <v>2</v>
      </c>
      <c r="E20" s="36">
        <f t="shared" si="0"/>
        <v>1.9417475728155338E-2</v>
      </c>
      <c r="F20" s="25">
        <f>COUNTIFS(Φύλλο1!$D:$D,"&lt;=4",Φύλλο1!$J:$J,$B20)</f>
        <v>0</v>
      </c>
      <c r="G20" s="44">
        <f t="shared" si="1"/>
        <v>0</v>
      </c>
      <c r="H20" s="28">
        <f>COUNTIFS(Φύλλο1!$D:$D,"&gt;=5",Φύλλο1!$J:$J,$B20)</f>
        <v>2</v>
      </c>
      <c r="I20" s="36">
        <f t="shared" si="2"/>
        <v>7.6923076923076927E-2</v>
      </c>
      <c r="J20" s="30">
        <f>COUNTIFS(Φύλλο1!$F:$F,"1",Φύλλο1!$J:$J,$B20)</f>
        <v>1</v>
      </c>
      <c r="K20" s="44">
        <f t="shared" si="3"/>
        <v>2.1739130434782608E-2</v>
      </c>
      <c r="L20" s="28">
        <f>COUNTIFS(Φύλλο1!$F:$F,"2",Φύλλο1!$J:$J,$B20)</f>
        <v>1</v>
      </c>
      <c r="M20" s="36">
        <f t="shared" si="4"/>
        <v>1.7543859649122806E-2</v>
      </c>
      <c r="N20" s="25">
        <f>COUNTIFS(Φύλλο1!$G:$G,"1",Φύλλο1!$J:$J,$B20)</f>
        <v>2</v>
      </c>
      <c r="O20" s="44">
        <f t="shared" si="5"/>
        <v>2.5000000000000001E-2</v>
      </c>
      <c r="P20" s="28">
        <f>COUNTIFS(Φύλλο1!$G:$G,"2",Φύλλο1!$J:$J,$B20)</f>
        <v>0</v>
      </c>
      <c r="Q20" s="36">
        <f t="shared" si="6"/>
        <v>0</v>
      </c>
    </row>
    <row r="21" spans="2:17" ht="15" customHeight="1" x14ac:dyDescent="0.25">
      <c r="B21" s="15">
        <v>16</v>
      </c>
      <c r="C21" s="49" t="s">
        <v>109</v>
      </c>
      <c r="D21" s="39">
        <f>COUNTIF(Φύλλο1!$J:$J,$B21)</f>
        <v>20</v>
      </c>
      <c r="E21" s="36">
        <f t="shared" si="0"/>
        <v>0.1941747572815534</v>
      </c>
      <c r="F21" s="25">
        <f>COUNTIFS(Φύλλο1!$D:$D,"&lt;=4",Φύλλο1!$J:$J,$B21)</f>
        <v>16</v>
      </c>
      <c r="G21" s="44">
        <f t="shared" si="1"/>
        <v>0.20779220779220781</v>
      </c>
      <c r="H21" s="28">
        <f>COUNTIFS(Φύλλο1!$D:$D,"&gt;=5",Φύλλο1!$J:$J,$B21)</f>
        <v>4</v>
      </c>
      <c r="I21" s="36">
        <f t="shared" si="2"/>
        <v>0.15384615384615385</v>
      </c>
      <c r="J21" s="30">
        <f>COUNTIFS(Φύλλο1!$F:$F,"1",Φύλλο1!$J:$J,$B21)</f>
        <v>9</v>
      </c>
      <c r="K21" s="44">
        <f t="shared" si="3"/>
        <v>0.19565217391304349</v>
      </c>
      <c r="L21" s="28">
        <f>COUNTIFS(Φύλλο1!$F:$F,"2",Φύλλο1!$J:$J,$B21)</f>
        <v>11</v>
      </c>
      <c r="M21" s="36">
        <f t="shared" si="4"/>
        <v>0.19298245614035087</v>
      </c>
      <c r="N21" s="25">
        <f>COUNTIFS(Φύλλο1!$G:$G,"1",Φύλλο1!$J:$J,$B21)</f>
        <v>16</v>
      </c>
      <c r="O21" s="44">
        <f t="shared" si="5"/>
        <v>0.2</v>
      </c>
      <c r="P21" s="28">
        <f>COUNTIFS(Φύλλο1!$G:$G,"2",Φύλλο1!$J:$J,$B21)</f>
        <v>4</v>
      </c>
      <c r="Q21" s="36">
        <f t="shared" si="6"/>
        <v>0.18181818181818182</v>
      </c>
    </row>
    <row r="22" spans="2:17" ht="15" customHeight="1" x14ac:dyDescent="0.25">
      <c r="B22" s="15">
        <v>17</v>
      </c>
      <c r="C22" s="50" t="s">
        <v>110</v>
      </c>
      <c r="D22" s="39">
        <f>COUNTIF(Φύλλο1!$J:$J,$B22)</f>
        <v>2</v>
      </c>
      <c r="E22" s="36">
        <f t="shared" si="0"/>
        <v>1.9417475728155338E-2</v>
      </c>
      <c r="F22" s="25">
        <f>COUNTIFS(Φύλλο1!$D:$D,"&lt;=4",Φύλλο1!$J:$J,$B22)</f>
        <v>2</v>
      </c>
      <c r="G22" s="44">
        <f t="shared" si="1"/>
        <v>2.5974025974025976E-2</v>
      </c>
      <c r="H22" s="28">
        <f>COUNTIFS(Φύλλο1!$D:$D,"&gt;=5",Φύλλο1!$J:$J,$B22)</f>
        <v>0</v>
      </c>
      <c r="I22" s="36">
        <f t="shared" si="2"/>
        <v>0</v>
      </c>
      <c r="J22" s="30">
        <f>COUNTIFS(Φύλλο1!$F:$F,"1",Φύλλο1!$J:$J,$B22)</f>
        <v>2</v>
      </c>
      <c r="K22" s="44">
        <f t="shared" si="3"/>
        <v>4.3478260869565216E-2</v>
      </c>
      <c r="L22" s="28">
        <f>COUNTIFS(Φύλλο1!$F:$F,"2",Φύλλο1!$J:$J,$B22)</f>
        <v>0</v>
      </c>
      <c r="M22" s="36">
        <f t="shared" si="4"/>
        <v>0</v>
      </c>
      <c r="N22" s="25">
        <f>COUNTIFS(Φύλλο1!$G:$G,"1",Φύλλο1!$J:$J,$B22)</f>
        <v>2</v>
      </c>
      <c r="O22" s="44">
        <f t="shared" si="5"/>
        <v>2.5000000000000001E-2</v>
      </c>
      <c r="P22" s="28">
        <f>COUNTIFS(Φύλλο1!$G:$G,"2",Φύλλο1!$J:$J,$B22)</f>
        <v>0</v>
      </c>
      <c r="Q22" s="36">
        <f t="shared" si="6"/>
        <v>0</v>
      </c>
    </row>
    <row r="23" spans="2:17" ht="15" customHeight="1" x14ac:dyDescent="0.25">
      <c r="B23" s="15"/>
      <c r="C23" s="20"/>
      <c r="D23" s="39"/>
      <c r="E23" s="18"/>
      <c r="F23" s="25"/>
      <c r="G23" s="37"/>
      <c r="H23" s="28"/>
      <c r="I23" s="18"/>
      <c r="J23" s="30"/>
      <c r="K23" s="37"/>
      <c r="L23" s="28"/>
      <c r="M23" s="18"/>
      <c r="N23" s="25"/>
      <c r="O23" s="37"/>
      <c r="P23" s="28"/>
      <c r="Q23" s="18"/>
    </row>
    <row r="24" spans="2:17" ht="15" customHeight="1" x14ac:dyDescent="0.25">
      <c r="B24" s="15"/>
      <c r="C24" s="21" t="s">
        <v>71</v>
      </c>
      <c r="D24" s="39">
        <f>SUM(D6:D22)</f>
        <v>103</v>
      </c>
      <c r="E24" s="18"/>
      <c r="F24" s="25">
        <f t="shared" ref="F24:P24" si="7">SUM(F6:F22)</f>
        <v>77</v>
      </c>
      <c r="G24" s="37"/>
      <c r="H24" s="28">
        <f t="shared" si="7"/>
        <v>26</v>
      </c>
      <c r="I24" s="18"/>
      <c r="J24" s="30">
        <f t="shared" si="7"/>
        <v>46</v>
      </c>
      <c r="K24" s="37"/>
      <c r="L24" s="28">
        <f t="shared" si="7"/>
        <v>57</v>
      </c>
      <c r="M24" s="18"/>
      <c r="N24" s="25">
        <f t="shared" si="7"/>
        <v>80</v>
      </c>
      <c r="O24" s="37"/>
      <c r="P24" s="28">
        <f t="shared" si="7"/>
        <v>22</v>
      </c>
      <c r="Q24" s="18"/>
    </row>
    <row r="25" spans="2:17" ht="15.75" thickBot="1" x14ac:dyDescent="0.3">
      <c r="B25" s="17"/>
      <c r="C25" s="23"/>
      <c r="D25" s="40"/>
      <c r="E25" s="19"/>
      <c r="F25" s="26"/>
      <c r="G25" s="38"/>
      <c r="H25" s="29"/>
      <c r="I25" s="19"/>
      <c r="J25" s="31"/>
      <c r="K25" s="38"/>
      <c r="L25" s="29"/>
      <c r="M25" s="19"/>
      <c r="N25" s="26"/>
      <c r="O25" s="38"/>
      <c r="P25" s="29"/>
      <c r="Q25" s="19"/>
    </row>
    <row r="26" spans="2:17" ht="15.75" thickTop="1" x14ac:dyDescent="0.25"/>
    <row r="28" spans="2:17" ht="15.75" thickBot="1" x14ac:dyDescent="0.3"/>
    <row r="29" spans="2:17" ht="24" customHeight="1" thickTop="1" thickBot="1" x14ac:dyDescent="0.35">
      <c r="B29" s="48" t="s">
        <v>112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7"/>
    </row>
    <row r="30" spans="2:17" ht="15.75" thickTop="1" x14ac:dyDescent="0.25">
      <c r="B30" s="14"/>
      <c r="C30" s="35"/>
      <c r="D30" s="41" t="s">
        <v>85</v>
      </c>
      <c r="E30" s="42"/>
      <c r="F30" s="41" t="s">
        <v>86</v>
      </c>
      <c r="G30" s="43"/>
      <c r="H30" s="43"/>
      <c r="I30" s="42"/>
      <c r="J30" s="41" t="s">
        <v>87</v>
      </c>
      <c r="K30" s="43"/>
      <c r="L30" s="43"/>
      <c r="M30" s="42"/>
      <c r="N30" s="41" t="s">
        <v>90</v>
      </c>
      <c r="O30" s="43"/>
      <c r="P30" s="43"/>
      <c r="Q30" s="42"/>
    </row>
    <row r="31" spans="2:17" x14ac:dyDescent="0.25">
      <c r="B31" s="15"/>
      <c r="C31" s="20"/>
      <c r="D31" s="39"/>
      <c r="E31" s="18"/>
      <c r="F31" s="45" t="s">
        <v>67</v>
      </c>
      <c r="G31" s="24"/>
      <c r="H31" s="27" t="s">
        <v>68</v>
      </c>
      <c r="I31" s="46"/>
      <c r="J31" s="45" t="s">
        <v>88</v>
      </c>
      <c r="K31" s="24"/>
      <c r="L31" s="27" t="s">
        <v>89</v>
      </c>
      <c r="M31" s="46"/>
      <c r="N31" s="45" t="s">
        <v>69</v>
      </c>
      <c r="O31" s="24"/>
      <c r="P31" s="27" t="s">
        <v>70</v>
      </c>
      <c r="Q31" s="46"/>
    </row>
    <row r="32" spans="2:17" x14ac:dyDescent="0.25">
      <c r="B32" s="15"/>
      <c r="C32" s="20"/>
      <c r="D32" s="39" t="s">
        <v>92</v>
      </c>
      <c r="E32" s="18" t="s">
        <v>93</v>
      </c>
      <c r="F32" s="25" t="s">
        <v>92</v>
      </c>
      <c r="G32" s="37" t="s">
        <v>93</v>
      </c>
      <c r="H32" s="28" t="s">
        <v>92</v>
      </c>
      <c r="I32" s="18" t="s">
        <v>93</v>
      </c>
      <c r="J32" s="30" t="s">
        <v>92</v>
      </c>
      <c r="K32" s="37" t="s">
        <v>93</v>
      </c>
      <c r="L32" s="28" t="s">
        <v>92</v>
      </c>
      <c r="M32" s="18" t="s">
        <v>93</v>
      </c>
      <c r="N32" s="25" t="s">
        <v>92</v>
      </c>
      <c r="O32" s="37" t="s">
        <v>93</v>
      </c>
      <c r="P32" s="28" t="s">
        <v>92</v>
      </c>
      <c r="Q32" s="18" t="s">
        <v>93</v>
      </c>
    </row>
    <row r="33" spans="2:17" ht="15" customHeight="1" x14ac:dyDescent="0.25">
      <c r="B33" s="15">
        <v>1</v>
      </c>
      <c r="C33" s="49" t="s">
        <v>95</v>
      </c>
      <c r="D33" s="39">
        <f>COUNTIF(Φύλλο1!$J:$L,$B33)</f>
        <v>5</v>
      </c>
      <c r="E33" s="36">
        <f>D33/$D$51</f>
        <v>1.6393442622950821E-2</v>
      </c>
      <c r="F33" s="25">
        <f>COUNTIFS(Φύλλο1!$D:$D,"&lt;=4",Φύλλο1!$J:$J,$B33)+COUNTIFS(Φύλλο1!$D:$D,"&lt;=4",Φύλλο1!$K:$K,$B33)+COUNTIFS(Φύλλο1!$D:$D,"&lt;=4",Φύλλο1!$L:$L,$B33)</f>
        <v>2</v>
      </c>
      <c r="G33" s="44">
        <f>F33/$F$51</f>
        <v>8.771929824561403E-3</v>
      </c>
      <c r="H33" s="28">
        <f>COUNTIFS(Φύλλο1!$D:$D,"&gt;=5",Φύλλο1!$J:$J,$B33)+COUNTIFS(Φύλλο1!$D:$D,"&gt;=5",Φύλλο1!$K:$K,$B33)+COUNTIFS(Φύλλο1!$D:$D,"&gt;=5",Φύλλο1!$L:$L,$B33)</f>
        <v>3</v>
      </c>
      <c r="I33" s="36">
        <f>H33/$H$51</f>
        <v>3.896103896103896E-2</v>
      </c>
      <c r="J33" s="30">
        <f>COUNTIFS(Φύλλο1!$F:$F,"1",Φύλλο1!$J:$J,$B33)+COUNTIFS(Φύλλο1!$F:$F,"1",Φύλλο1!$K:$K,$B33)+COUNTIFS(Φύλλο1!$F:$F,"1",Φύλλο1!$L:$L,$B33)</f>
        <v>3</v>
      </c>
      <c r="K33" s="44">
        <f>J33/$J$51</f>
        <v>2.2058823529411766E-2</v>
      </c>
      <c r="L33" s="28">
        <f>COUNTIFS(Φύλλο1!$F:$F,"2",Φύλλο1!$J:$J,$B33)+COUNTIFS(Φύλλο1!$F:$F,"2",Φύλλο1!$K:$K,$B33)+COUNTIFS(Φύλλο1!$F:$F,"2",Φύλλο1!$L:$L,$B33)</f>
        <v>2</v>
      </c>
      <c r="M33" s="36">
        <f>L33/$L$51</f>
        <v>1.1834319526627219E-2</v>
      </c>
      <c r="N33" s="25">
        <f>COUNTIFS(Φύλλο1!$G:$G,"1",Φύλλο1!$J:$J,$B33)+COUNTIFS(Φύλλο1!$G:$G,"1",Φύλλο1!$K:$K,$B33)+COUNTIFS(Φύλλο1!$G:$G,"1",Φύλλο1!$L:$L,$B33)</f>
        <v>5</v>
      </c>
      <c r="O33" s="44">
        <f>N33/$N$51</f>
        <v>2.100840336134454E-2</v>
      </c>
      <c r="P33" s="28">
        <f>COUNTIFS(Φύλλο1!$G:$G,"2",Φύλλο1!$J:$J,$B33)+COUNTIFS(Φύλλο1!$G:$G,"2",Φύλλο1!$K:$K,$B33)+COUNTIFS(Φύλλο1!$G:$G,"2",Φύλλο1!$L:$L,$B33)</f>
        <v>0</v>
      </c>
      <c r="Q33" s="36">
        <f>P33/$P$51</f>
        <v>0</v>
      </c>
    </row>
    <row r="34" spans="2:17" ht="15" customHeight="1" x14ac:dyDescent="0.25">
      <c r="B34" s="15">
        <v>2</v>
      </c>
      <c r="C34" s="49" t="s">
        <v>96</v>
      </c>
      <c r="D34" s="39">
        <f>COUNTIF(Φύλλο1!$J:$L,$B34)</f>
        <v>9</v>
      </c>
      <c r="E34" s="36">
        <f t="shared" ref="E34:E49" si="8">D34/$D$51</f>
        <v>2.9508196721311476E-2</v>
      </c>
      <c r="F34" s="25">
        <f>COUNTIFS(Φύλλο1!$D:$D,"&lt;=4",Φύλλο1!$J:$J,$B34)+COUNTIFS(Φύλλο1!$D:$D,"&lt;=4",Φύλλο1!$K:$K,$B34)+COUNTIFS(Φύλλο1!$D:$D,"&lt;=4",Φύλλο1!$L:$L,$B34)</f>
        <v>4</v>
      </c>
      <c r="G34" s="44">
        <f t="shared" ref="G34:G49" si="9">F34/$F$51</f>
        <v>1.7543859649122806E-2</v>
      </c>
      <c r="H34" s="28">
        <f>COUNTIFS(Φύλλο1!$D:$D,"&gt;=5",Φύλλο1!$J:$J,$B34)+COUNTIFS(Φύλλο1!$D:$D,"&gt;=5",Φύλλο1!$K:$K,$B34)+COUNTIFS(Φύλλο1!$D:$D,"&gt;=5",Φύλλο1!$L:$L,$B34)</f>
        <v>5</v>
      </c>
      <c r="I34" s="36">
        <f t="shared" ref="I34:I49" si="10">H34/$H$51</f>
        <v>6.4935064935064929E-2</v>
      </c>
      <c r="J34" s="30">
        <f>COUNTIFS(Φύλλο1!$F:$F,"1",Φύλλο1!$J:$J,$B34)+COUNTIFS(Φύλλο1!$F:$F,"1",Φύλλο1!$K:$K,$B34)+COUNTIFS(Φύλλο1!$F:$F,"1",Φύλλο1!$L:$L,$B34)</f>
        <v>3</v>
      </c>
      <c r="K34" s="44">
        <f t="shared" ref="K34:K49" si="11">J34/$J$51</f>
        <v>2.2058823529411766E-2</v>
      </c>
      <c r="L34" s="28">
        <f>COUNTIFS(Φύλλο1!$F:$F,"2",Φύλλο1!$J:$J,$B34)+COUNTIFS(Φύλλο1!$F:$F,"2",Φύλλο1!$K:$K,$B34)+COUNTIFS(Φύλλο1!$F:$F,"2",Φύλλο1!$L:$L,$B34)</f>
        <v>6</v>
      </c>
      <c r="M34" s="36">
        <f t="shared" ref="M34:M49" si="12">L34/$L$51</f>
        <v>3.5502958579881658E-2</v>
      </c>
      <c r="N34" s="25">
        <f>COUNTIFS(Φύλλο1!$G:$G,"1",Φύλλο1!$J:$J,$B34)+COUNTIFS(Φύλλο1!$G:$G,"1",Φύλλο1!$K:$K,$B34)+COUNTIFS(Φύλλο1!$G:$G,"1",Φύλλο1!$L:$L,$B34)</f>
        <v>8</v>
      </c>
      <c r="O34" s="44">
        <f t="shared" ref="O34:O49" si="13">N34/$N$51</f>
        <v>3.3613445378151259E-2</v>
      </c>
      <c r="P34" s="28">
        <f>COUNTIFS(Φύλλο1!$G:$G,"2",Φύλλο1!$J:$J,$B34)+COUNTIFS(Φύλλο1!$G:$G,"2",Φύλλο1!$K:$K,$B34)+COUNTIFS(Φύλλο1!$G:$G,"2",Φύλλο1!$L:$L,$B34)</f>
        <v>1</v>
      </c>
      <c r="Q34" s="36">
        <f t="shared" ref="Q34:Q49" si="14">P34/$P$51</f>
        <v>1.5625E-2</v>
      </c>
    </row>
    <row r="35" spans="2:17" ht="15" customHeight="1" x14ac:dyDescent="0.25">
      <c r="B35" s="15">
        <v>3</v>
      </c>
      <c r="C35" s="50" t="s">
        <v>97</v>
      </c>
      <c r="D35" s="39">
        <f>COUNTIF(Φύλλο1!$J:$L,$B35)</f>
        <v>14</v>
      </c>
      <c r="E35" s="36">
        <f t="shared" si="8"/>
        <v>4.5901639344262293E-2</v>
      </c>
      <c r="F35" s="25">
        <f>COUNTIFS(Φύλλο1!$D:$D,"&lt;=4",Φύλλο1!$J:$J,$B35)+COUNTIFS(Φύλλο1!$D:$D,"&lt;=4",Φύλλο1!$K:$K,$B35)+COUNTIFS(Φύλλο1!$D:$D,"&lt;=4",Φύλλο1!$L:$L,$B35)</f>
        <v>11</v>
      </c>
      <c r="G35" s="44">
        <f t="shared" si="9"/>
        <v>4.8245614035087717E-2</v>
      </c>
      <c r="H35" s="28">
        <f>COUNTIFS(Φύλλο1!$D:$D,"&gt;=5",Φύλλο1!$J:$J,$B35)+COUNTIFS(Φύλλο1!$D:$D,"&gt;=5",Φύλλο1!$K:$K,$B35)+COUNTIFS(Φύλλο1!$D:$D,"&gt;=5",Φύλλο1!$L:$L,$B35)</f>
        <v>3</v>
      </c>
      <c r="I35" s="36">
        <f t="shared" si="10"/>
        <v>3.896103896103896E-2</v>
      </c>
      <c r="J35" s="30">
        <f>COUNTIFS(Φύλλο1!$F:$F,"1",Φύλλο1!$J:$J,$B35)+COUNTIFS(Φύλλο1!$F:$F,"1",Φύλλο1!$K:$K,$B35)+COUNTIFS(Φύλλο1!$F:$F,"1",Φύλλο1!$L:$L,$B35)</f>
        <v>3</v>
      </c>
      <c r="K35" s="44">
        <f t="shared" si="11"/>
        <v>2.2058823529411766E-2</v>
      </c>
      <c r="L35" s="28">
        <f>COUNTIFS(Φύλλο1!$F:$F,"2",Φύλλο1!$J:$J,$B35)+COUNTIFS(Φύλλο1!$F:$F,"2",Φύλλο1!$K:$K,$B35)+COUNTIFS(Φύλλο1!$F:$F,"2",Φύλλο1!$L:$L,$B35)</f>
        <v>11</v>
      </c>
      <c r="M35" s="36">
        <f t="shared" si="12"/>
        <v>6.5088757396449703E-2</v>
      </c>
      <c r="N35" s="25">
        <f>COUNTIFS(Φύλλο1!$G:$G,"1",Φύλλο1!$J:$J,$B35)+COUNTIFS(Φύλλο1!$G:$G,"1",Φύλλο1!$K:$K,$B35)+COUNTIFS(Φύλλο1!$G:$G,"1",Φύλλο1!$L:$L,$B35)</f>
        <v>13</v>
      </c>
      <c r="O35" s="44">
        <f t="shared" si="13"/>
        <v>5.4621848739495799E-2</v>
      </c>
      <c r="P35" s="28">
        <f>COUNTIFS(Φύλλο1!$G:$G,"2",Φύλλο1!$J:$J,$B35)+COUNTIFS(Φύλλο1!$G:$G,"2",Φύλλο1!$K:$K,$B35)+COUNTIFS(Φύλλο1!$G:$G,"2",Φύλλο1!$L:$L,$B35)</f>
        <v>1</v>
      </c>
      <c r="Q35" s="36">
        <f t="shared" si="14"/>
        <v>1.5625E-2</v>
      </c>
    </row>
    <row r="36" spans="2:17" ht="15" customHeight="1" x14ac:dyDescent="0.25">
      <c r="B36" s="15">
        <v>4</v>
      </c>
      <c r="C36" s="49" t="s">
        <v>98</v>
      </c>
      <c r="D36" s="39">
        <f>COUNTIF(Φύλλο1!$J:$L,$B36)</f>
        <v>5</v>
      </c>
      <c r="E36" s="36">
        <f t="shared" si="8"/>
        <v>1.6393442622950821E-2</v>
      </c>
      <c r="F36" s="25">
        <f>COUNTIFS(Φύλλο1!$D:$D,"&lt;=4",Φύλλο1!$J:$J,$B36)+COUNTIFS(Φύλλο1!$D:$D,"&lt;=4",Φύλλο1!$K:$K,$B36)+COUNTIFS(Φύλλο1!$D:$D,"&lt;=4",Φύλλο1!$L:$L,$B36)</f>
        <v>5</v>
      </c>
      <c r="G36" s="44">
        <f t="shared" si="9"/>
        <v>2.1929824561403508E-2</v>
      </c>
      <c r="H36" s="28">
        <f>COUNTIFS(Φύλλο1!$D:$D,"&gt;=5",Φύλλο1!$J:$J,$B36)+COUNTIFS(Φύλλο1!$D:$D,"&gt;=5",Φύλλο1!$K:$K,$B36)+COUNTIFS(Φύλλο1!$D:$D,"&gt;=5",Φύλλο1!$L:$L,$B36)</f>
        <v>0</v>
      </c>
      <c r="I36" s="36">
        <f t="shared" si="10"/>
        <v>0</v>
      </c>
      <c r="J36" s="30">
        <f>COUNTIFS(Φύλλο1!$F:$F,"1",Φύλλο1!$J:$J,$B36)+COUNTIFS(Φύλλο1!$F:$F,"1",Φύλλο1!$K:$K,$B36)+COUNTIFS(Φύλλο1!$F:$F,"1",Φύλλο1!$L:$L,$B36)</f>
        <v>2</v>
      </c>
      <c r="K36" s="44">
        <f t="shared" si="11"/>
        <v>1.4705882352941176E-2</v>
      </c>
      <c r="L36" s="28">
        <f>COUNTIFS(Φύλλο1!$F:$F,"2",Φύλλο1!$J:$J,$B36)+COUNTIFS(Φύλλο1!$F:$F,"2",Φύλλο1!$K:$K,$B36)+COUNTIFS(Φύλλο1!$F:$F,"2",Φύλλο1!$L:$L,$B36)</f>
        <v>3</v>
      </c>
      <c r="M36" s="36">
        <f t="shared" si="12"/>
        <v>1.7751479289940829E-2</v>
      </c>
      <c r="N36" s="25">
        <f>COUNTIFS(Φύλλο1!$G:$G,"1",Φύλλο1!$J:$J,$B36)+COUNTIFS(Φύλλο1!$G:$G,"1",Φύλλο1!$K:$K,$B36)+COUNTIFS(Φύλλο1!$G:$G,"1",Φύλλο1!$L:$L,$B36)</f>
        <v>5</v>
      </c>
      <c r="O36" s="44">
        <f t="shared" si="13"/>
        <v>2.100840336134454E-2</v>
      </c>
      <c r="P36" s="28">
        <f>COUNTIFS(Φύλλο1!$G:$G,"2",Φύλλο1!$J:$J,$B36)+COUNTIFS(Φύλλο1!$G:$G,"2",Φύλλο1!$K:$K,$B36)+COUNTIFS(Φύλλο1!$G:$G,"2",Φύλλο1!$L:$L,$B36)</f>
        <v>0</v>
      </c>
      <c r="Q36" s="36">
        <f t="shared" si="14"/>
        <v>0</v>
      </c>
    </row>
    <row r="37" spans="2:17" ht="15" customHeight="1" x14ac:dyDescent="0.25">
      <c r="B37" s="15">
        <v>5</v>
      </c>
      <c r="C37" s="49" t="s">
        <v>99</v>
      </c>
      <c r="D37" s="39">
        <f>COUNTIF(Φύλλο1!$J:$L,$B37)</f>
        <v>0</v>
      </c>
      <c r="E37" s="36">
        <f t="shared" si="8"/>
        <v>0</v>
      </c>
      <c r="F37" s="25">
        <f>COUNTIFS(Φύλλο1!$D:$D,"&lt;=4",Φύλλο1!$J:$J,$B37)+COUNTIFS(Φύλλο1!$D:$D,"&lt;=4",Φύλλο1!$K:$K,$B37)+COUNTIFS(Φύλλο1!$D:$D,"&lt;=4",Φύλλο1!$L:$L,$B37)</f>
        <v>0</v>
      </c>
      <c r="G37" s="44">
        <f t="shared" si="9"/>
        <v>0</v>
      </c>
      <c r="H37" s="28">
        <f>COUNTIFS(Φύλλο1!$D:$D,"&gt;=5",Φύλλο1!$J:$J,$B37)+COUNTIFS(Φύλλο1!$D:$D,"&gt;=5",Φύλλο1!$K:$K,$B37)+COUNTIFS(Φύλλο1!$D:$D,"&gt;=5",Φύλλο1!$L:$L,$B37)</f>
        <v>0</v>
      </c>
      <c r="I37" s="36">
        <f t="shared" si="10"/>
        <v>0</v>
      </c>
      <c r="J37" s="30">
        <f>COUNTIFS(Φύλλο1!$F:$F,"1",Φύλλο1!$J:$J,$B37)+COUNTIFS(Φύλλο1!$F:$F,"1",Φύλλο1!$K:$K,$B37)+COUNTIFS(Φύλλο1!$F:$F,"1",Φύλλο1!$L:$L,$B37)</f>
        <v>0</v>
      </c>
      <c r="K37" s="44">
        <f t="shared" si="11"/>
        <v>0</v>
      </c>
      <c r="L37" s="28">
        <f>COUNTIFS(Φύλλο1!$F:$F,"2",Φύλλο1!$J:$J,$B37)+COUNTIFS(Φύλλο1!$F:$F,"2",Φύλλο1!$K:$K,$B37)+COUNTIFS(Φύλλο1!$F:$F,"2",Φύλλο1!$L:$L,$B37)</f>
        <v>0</v>
      </c>
      <c r="M37" s="36">
        <f t="shared" si="12"/>
        <v>0</v>
      </c>
      <c r="N37" s="25">
        <f>COUNTIFS(Φύλλο1!$G:$G,"1",Φύλλο1!$J:$J,$B37)+COUNTIFS(Φύλλο1!$G:$G,"1",Φύλλο1!$K:$K,$B37)+COUNTIFS(Φύλλο1!$G:$G,"1",Φύλλο1!$L:$L,$B37)</f>
        <v>0</v>
      </c>
      <c r="O37" s="44">
        <f t="shared" si="13"/>
        <v>0</v>
      </c>
      <c r="P37" s="28">
        <f>COUNTIFS(Φύλλο1!$G:$G,"2",Φύλλο1!$J:$J,$B37)+COUNTIFS(Φύλλο1!$G:$G,"2",Φύλλο1!$K:$K,$B37)+COUNTIFS(Φύλλο1!$G:$G,"2",Φύλλο1!$L:$L,$B37)</f>
        <v>0</v>
      </c>
      <c r="Q37" s="36">
        <f t="shared" si="14"/>
        <v>0</v>
      </c>
    </row>
    <row r="38" spans="2:17" ht="15" customHeight="1" x14ac:dyDescent="0.25">
      <c r="B38" s="15">
        <v>6</v>
      </c>
      <c r="C38" s="49" t="s">
        <v>100</v>
      </c>
      <c r="D38" s="39">
        <f>COUNTIF(Φύλλο1!$J:$L,$B38)</f>
        <v>29</v>
      </c>
      <c r="E38" s="36">
        <f t="shared" si="8"/>
        <v>9.5081967213114751E-2</v>
      </c>
      <c r="F38" s="25">
        <f>COUNTIFS(Φύλλο1!$D:$D,"&lt;=4",Φύλλο1!$J:$J,$B38)+COUNTIFS(Φύλλο1!$D:$D,"&lt;=4",Φύλλο1!$K:$K,$B38)+COUNTIFS(Φύλλο1!$D:$D,"&lt;=4",Φύλλο1!$L:$L,$B38)</f>
        <v>23</v>
      </c>
      <c r="G38" s="44">
        <f t="shared" si="9"/>
        <v>0.10087719298245613</v>
      </c>
      <c r="H38" s="28">
        <f>COUNTIFS(Φύλλο1!$D:$D,"&gt;=5",Φύλλο1!$J:$J,$B38)+COUNTIFS(Φύλλο1!$D:$D,"&gt;=5",Φύλλο1!$K:$K,$B38)+COUNTIFS(Φύλλο1!$D:$D,"&gt;=5",Φύλλο1!$L:$L,$B38)</f>
        <v>6</v>
      </c>
      <c r="I38" s="36">
        <f t="shared" si="10"/>
        <v>7.792207792207792E-2</v>
      </c>
      <c r="J38" s="30">
        <f>COUNTIFS(Φύλλο1!$F:$F,"1",Φύλλο1!$J:$J,$B38)+COUNTIFS(Φύλλο1!$F:$F,"1",Φύλλο1!$K:$K,$B38)+COUNTIFS(Φύλλο1!$F:$F,"1",Φύλλο1!$L:$L,$B38)</f>
        <v>7</v>
      </c>
      <c r="K38" s="44">
        <f t="shared" si="11"/>
        <v>5.1470588235294115E-2</v>
      </c>
      <c r="L38" s="28">
        <f>COUNTIFS(Φύλλο1!$F:$F,"2",Φύλλο1!$J:$J,$B38)+COUNTIFS(Φύλλο1!$F:$F,"2",Φύλλο1!$K:$K,$B38)+COUNTIFS(Φύλλο1!$F:$F,"2",Φύλλο1!$L:$L,$B38)</f>
        <v>22</v>
      </c>
      <c r="M38" s="36">
        <f t="shared" si="12"/>
        <v>0.13017751479289941</v>
      </c>
      <c r="N38" s="25">
        <f>COUNTIFS(Φύλλο1!$G:$G,"1",Φύλλο1!$J:$J,$B38)+COUNTIFS(Φύλλο1!$G:$G,"1",Φύλλο1!$K:$K,$B38)+COUNTIFS(Φύλλο1!$G:$G,"1",Φύλλο1!$L:$L,$B38)</f>
        <v>21</v>
      </c>
      <c r="O38" s="44">
        <f t="shared" si="13"/>
        <v>8.8235294117647065E-2</v>
      </c>
      <c r="P38" s="28">
        <f>COUNTIFS(Φύλλο1!$G:$G,"2",Φύλλο1!$J:$J,$B38)+COUNTIFS(Φύλλο1!$G:$G,"2",Φύλλο1!$K:$K,$B38)+COUNTIFS(Φύλλο1!$G:$G,"2",Φύλλο1!$L:$L,$B38)</f>
        <v>7</v>
      </c>
      <c r="Q38" s="36">
        <f t="shared" si="14"/>
        <v>0.109375</v>
      </c>
    </row>
    <row r="39" spans="2:17" ht="15" customHeight="1" x14ac:dyDescent="0.25">
      <c r="B39" s="15">
        <v>7</v>
      </c>
      <c r="C39" s="50" t="s">
        <v>101</v>
      </c>
      <c r="D39" s="39">
        <f>COUNTIF(Φύλλο1!$J:$L,$B39)</f>
        <v>1</v>
      </c>
      <c r="E39" s="36">
        <f t="shared" si="8"/>
        <v>3.2786885245901639E-3</v>
      </c>
      <c r="F39" s="25">
        <f>COUNTIFS(Φύλλο1!$D:$D,"&lt;=4",Φύλλο1!$J:$J,$B39)+COUNTIFS(Φύλλο1!$D:$D,"&lt;=4",Φύλλο1!$K:$K,$B39)+COUNTIFS(Φύλλο1!$D:$D,"&lt;=4",Φύλλο1!$L:$L,$B39)</f>
        <v>0</v>
      </c>
      <c r="G39" s="44">
        <f t="shared" si="9"/>
        <v>0</v>
      </c>
      <c r="H39" s="28">
        <f>COUNTIFS(Φύλλο1!$D:$D,"&gt;=5",Φύλλο1!$J:$J,$B39)+COUNTIFS(Φύλλο1!$D:$D,"&gt;=5",Φύλλο1!$K:$K,$B39)+COUNTIFS(Φύλλο1!$D:$D,"&gt;=5",Φύλλο1!$L:$L,$B39)</f>
        <v>1</v>
      </c>
      <c r="I39" s="36">
        <f t="shared" si="10"/>
        <v>1.2987012987012988E-2</v>
      </c>
      <c r="J39" s="30">
        <f>COUNTIFS(Φύλλο1!$F:$F,"1",Φύλλο1!$J:$J,$B39)+COUNTIFS(Φύλλο1!$F:$F,"1",Φύλλο1!$K:$K,$B39)+COUNTIFS(Φύλλο1!$F:$F,"1",Φύλλο1!$L:$L,$B39)</f>
        <v>1</v>
      </c>
      <c r="K39" s="44">
        <f t="shared" si="11"/>
        <v>7.3529411764705881E-3</v>
      </c>
      <c r="L39" s="28">
        <f>COUNTIFS(Φύλλο1!$F:$F,"2",Φύλλο1!$J:$J,$B39)+COUNTIFS(Φύλλο1!$F:$F,"2",Φύλλο1!$K:$K,$B39)+COUNTIFS(Φύλλο1!$F:$F,"2",Φύλλο1!$L:$L,$B39)</f>
        <v>0</v>
      </c>
      <c r="M39" s="36">
        <f t="shared" si="12"/>
        <v>0</v>
      </c>
      <c r="N39" s="25">
        <f>COUNTIFS(Φύλλο1!$G:$G,"1",Φύλλο1!$J:$J,$B39)+COUNTIFS(Φύλλο1!$G:$G,"1",Φύλλο1!$K:$K,$B39)+COUNTIFS(Φύλλο1!$G:$G,"1",Φύλλο1!$L:$L,$B39)</f>
        <v>0</v>
      </c>
      <c r="O39" s="44">
        <f t="shared" si="13"/>
        <v>0</v>
      </c>
      <c r="P39" s="28">
        <f>COUNTIFS(Φύλλο1!$G:$G,"2",Φύλλο1!$J:$J,$B39)+COUNTIFS(Φύλλο1!$G:$G,"2",Φύλλο1!$K:$K,$B39)+COUNTIFS(Φύλλο1!$G:$G,"2",Φύλλο1!$L:$L,$B39)</f>
        <v>1</v>
      </c>
      <c r="Q39" s="36">
        <f t="shared" si="14"/>
        <v>1.5625E-2</v>
      </c>
    </row>
    <row r="40" spans="2:17" ht="15" customHeight="1" x14ac:dyDescent="0.25">
      <c r="B40" s="15">
        <v>8</v>
      </c>
      <c r="C40" s="49" t="s">
        <v>102</v>
      </c>
      <c r="D40" s="39">
        <f>COUNTIF(Φύλλο1!$J:$L,$B40)</f>
        <v>1</v>
      </c>
      <c r="E40" s="36">
        <f t="shared" si="8"/>
        <v>3.2786885245901639E-3</v>
      </c>
      <c r="F40" s="25">
        <f>COUNTIFS(Φύλλο1!$D:$D,"&lt;=4",Φύλλο1!$J:$J,$B40)+COUNTIFS(Φύλλο1!$D:$D,"&lt;=4",Φύλλο1!$K:$K,$B40)+COUNTIFS(Φύλλο1!$D:$D,"&lt;=4",Φύλλο1!$L:$L,$B40)</f>
        <v>1</v>
      </c>
      <c r="G40" s="44">
        <f t="shared" si="9"/>
        <v>4.3859649122807015E-3</v>
      </c>
      <c r="H40" s="28">
        <f>COUNTIFS(Φύλλο1!$D:$D,"&gt;=5",Φύλλο1!$J:$J,$B40)+COUNTIFS(Φύλλο1!$D:$D,"&gt;=5",Φύλλο1!$K:$K,$B40)+COUNTIFS(Φύλλο1!$D:$D,"&gt;=5",Φύλλο1!$L:$L,$B40)</f>
        <v>0</v>
      </c>
      <c r="I40" s="36">
        <f t="shared" si="10"/>
        <v>0</v>
      </c>
      <c r="J40" s="30">
        <f>COUNTIFS(Φύλλο1!$F:$F,"1",Φύλλο1!$J:$J,$B40)+COUNTIFS(Φύλλο1!$F:$F,"1",Φύλλο1!$K:$K,$B40)+COUNTIFS(Φύλλο1!$F:$F,"1",Φύλλο1!$L:$L,$B40)</f>
        <v>1</v>
      </c>
      <c r="K40" s="44">
        <f t="shared" si="11"/>
        <v>7.3529411764705881E-3</v>
      </c>
      <c r="L40" s="28">
        <f>COUNTIFS(Φύλλο1!$F:$F,"2",Φύλλο1!$J:$J,$B40)+COUNTIFS(Φύλλο1!$F:$F,"2",Φύλλο1!$K:$K,$B40)+COUNTIFS(Φύλλο1!$F:$F,"2",Φύλλο1!$L:$L,$B40)</f>
        <v>0</v>
      </c>
      <c r="M40" s="36">
        <f t="shared" si="12"/>
        <v>0</v>
      </c>
      <c r="N40" s="25">
        <f>COUNTIFS(Φύλλο1!$G:$G,"1",Φύλλο1!$J:$J,$B40)+COUNTIFS(Φύλλο1!$G:$G,"1",Φύλλο1!$K:$K,$B40)+COUNTIFS(Φύλλο1!$G:$G,"1",Φύλλο1!$L:$L,$B40)</f>
        <v>1</v>
      </c>
      <c r="O40" s="44">
        <f t="shared" si="13"/>
        <v>4.2016806722689074E-3</v>
      </c>
      <c r="P40" s="28">
        <f>COUNTIFS(Φύλλο1!$G:$G,"2",Φύλλο1!$J:$J,$B40)+COUNTIFS(Φύλλο1!$G:$G,"2",Φύλλο1!$K:$K,$B40)+COUNTIFS(Φύλλο1!$G:$G,"2",Φύλλο1!$L:$L,$B40)</f>
        <v>0</v>
      </c>
      <c r="Q40" s="36">
        <f t="shared" si="14"/>
        <v>0</v>
      </c>
    </row>
    <row r="41" spans="2:17" ht="15" customHeight="1" x14ac:dyDescent="0.25">
      <c r="B41" s="15">
        <v>9</v>
      </c>
      <c r="C41" s="49" t="s">
        <v>103</v>
      </c>
      <c r="D41" s="39">
        <f>COUNTIF(Φύλλο1!$J:$L,$B41)</f>
        <v>5</v>
      </c>
      <c r="E41" s="36">
        <f t="shared" si="8"/>
        <v>1.6393442622950821E-2</v>
      </c>
      <c r="F41" s="25">
        <f>COUNTIFS(Φύλλο1!$D:$D,"&lt;=4",Φύλλο1!$J:$J,$B41)+COUNTIFS(Φύλλο1!$D:$D,"&lt;=4",Φύλλο1!$K:$K,$B41)+COUNTIFS(Φύλλο1!$D:$D,"&lt;=4",Φύλλο1!$L:$L,$B41)</f>
        <v>3</v>
      </c>
      <c r="G41" s="44">
        <f t="shared" si="9"/>
        <v>1.3157894736842105E-2</v>
      </c>
      <c r="H41" s="28">
        <f>COUNTIFS(Φύλλο1!$D:$D,"&gt;=5",Φύλλο1!$J:$J,$B41)+COUNTIFS(Φύλλο1!$D:$D,"&gt;=5",Φύλλο1!$K:$K,$B41)+COUNTIFS(Φύλλο1!$D:$D,"&gt;=5",Φύλλο1!$L:$L,$B41)</f>
        <v>2</v>
      </c>
      <c r="I41" s="36">
        <f t="shared" si="10"/>
        <v>2.5974025974025976E-2</v>
      </c>
      <c r="J41" s="30">
        <f>COUNTIFS(Φύλλο1!$F:$F,"1",Φύλλο1!$J:$J,$B41)+COUNTIFS(Φύλλο1!$F:$F,"1",Φύλλο1!$K:$K,$B41)+COUNTIFS(Φύλλο1!$F:$F,"1",Φύλλο1!$L:$L,$B41)</f>
        <v>2</v>
      </c>
      <c r="K41" s="44">
        <f t="shared" si="11"/>
        <v>1.4705882352941176E-2</v>
      </c>
      <c r="L41" s="28">
        <f>COUNTIFS(Φύλλο1!$F:$F,"2",Φύλλο1!$J:$J,$B41)+COUNTIFS(Φύλλο1!$F:$F,"2",Φύλλο1!$K:$K,$B41)+COUNTIFS(Φύλλο1!$F:$F,"2",Φύλλο1!$L:$L,$B41)</f>
        <v>3</v>
      </c>
      <c r="M41" s="36">
        <f t="shared" si="12"/>
        <v>1.7751479289940829E-2</v>
      </c>
      <c r="N41" s="25">
        <f>COUNTIFS(Φύλλο1!$G:$G,"1",Φύλλο1!$J:$J,$B41)+COUNTIFS(Φύλλο1!$G:$G,"1",Φύλλο1!$K:$K,$B41)+COUNTIFS(Φύλλο1!$G:$G,"1",Φύλλο1!$L:$L,$B41)</f>
        <v>5</v>
      </c>
      <c r="O41" s="44">
        <f t="shared" si="13"/>
        <v>2.100840336134454E-2</v>
      </c>
      <c r="P41" s="28">
        <f>COUNTIFS(Φύλλο1!$G:$G,"2",Φύλλο1!$J:$J,$B41)+COUNTIFS(Φύλλο1!$G:$G,"2",Φύλλο1!$K:$K,$B41)+COUNTIFS(Φύλλο1!$G:$G,"2",Φύλλο1!$L:$L,$B41)</f>
        <v>0</v>
      </c>
      <c r="Q41" s="36">
        <f t="shared" si="14"/>
        <v>0</v>
      </c>
    </row>
    <row r="42" spans="2:17" ht="15" customHeight="1" x14ac:dyDescent="0.25">
      <c r="B42" s="15">
        <v>10</v>
      </c>
      <c r="C42" s="49" t="s">
        <v>94</v>
      </c>
      <c r="D42" s="39">
        <f>COUNTIF(Φύλλο1!$J:$L,$B42)</f>
        <v>16</v>
      </c>
      <c r="E42" s="36">
        <f t="shared" si="8"/>
        <v>5.2459016393442623E-2</v>
      </c>
      <c r="F42" s="25">
        <f>COUNTIFS(Φύλλο1!$D:$D,"&lt;=4",Φύλλο1!$J:$J,$B42)+COUNTIFS(Φύλλο1!$D:$D,"&lt;=4",Φύλλο1!$K:$K,$B42)+COUNTIFS(Φύλλο1!$D:$D,"&lt;=4",Φύλλο1!$L:$L,$B42)</f>
        <v>11</v>
      </c>
      <c r="G42" s="44">
        <f t="shared" si="9"/>
        <v>4.8245614035087717E-2</v>
      </c>
      <c r="H42" s="28">
        <f>COUNTIFS(Φύλλο1!$D:$D,"&gt;=5",Φύλλο1!$J:$J,$B42)+COUNTIFS(Φύλλο1!$D:$D,"&gt;=5",Φύλλο1!$K:$K,$B42)+COUNTIFS(Φύλλο1!$D:$D,"&gt;=5",Φύλλο1!$L:$L,$B42)</f>
        <v>5</v>
      </c>
      <c r="I42" s="36">
        <f t="shared" si="10"/>
        <v>6.4935064935064929E-2</v>
      </c>
      <c r="J42" s="30">
        <f>COUNTIFS(Φύλλο1!$F:$F,"1",Φύλλο1!$J:$J,$B42)+COUNTIFS(Φύλλο1!$F:$F,"1",Φύλλο1!$K:$K,$B42)+COUNTIFS(Φύλλο1!$F:$F,"1",Φύλλο1!$L:$L,$B42)</f>
        <v>7</v>
      </c>
      <c r="K42" s="44">
        <f t="shared" si="11"/>
        <v>5.1470588235294115E-2</v>
      </c>
      <c r="L42" s="28">
        <f>COUNTIFS(Φύλλο1!$F:$F,"2",Φύλλο1!$J:$J,$B42)+COUNTIFS(Φύλλο1!$F:$F,"2",Φύλλο1!$K:$K,$B42)+COUNTIFS(Φύλλο1!$F:$F,"2",Φύλλο1!$L:$L,$B42)</f>
        <v>9</v>
      </c>
      <c r="M42" s="36">
        <f t="shared" si="12"/>
        <v>5.3254437869822487E-2</v>
      </c>
      <c r="N42" s="25">
        <f>COUNTIFS(Φύλλο1!$G:$G,"1",Φύλλο1!$J:$J,$B42)+COUNTIFS(Φύλλο1!$G:$G,"1",Φύλλο1!$K:$K,$B42)+COUNTIFS(Φύλλο1!$G:$G,"1",Φύλλο1!$L:$L,$B42)</f>
        <v>15</v>
      </c>
      <c r="O42" s="44">
        <f t="shared" si="13"/>
        <v>6.3025210084033612E-2</v>
      </c>
      <c r="P42" s="28">
        <f>COUNTIFS(Φύλλο1!$G:$G,"2",Φύλλο1!$J:$J,$B42)+COUNTIFS(Φύλλο1!$G:$G,"2",Φύλλο1!$K:$K,$B42)+COUNTIFS(Φύλλο1!$G:$G,"2",Φύλλο1!$L:$L,$B42)</f>
        <v>1</v>
      </c>
      <c r="Q42" s="36">
        <f t="shared" si="14"/>
        <v>1.5625E-2</v>
      </c>
    </row>
    <row r="43" spans="2:17" ht="15" customHeight="1" x14ac:dyDescent="0.25">
      <c r="B43" s="15">
        <v>11</v>
      </c>
      <c r="C43" s="49" t="s">
        <v>104</v>
      </c>
      <c r="D43" s="39">
        <f>COUNTIF(Φύλλο1!$J:$L,$B43)</f>
        <v>47</v>
      </c>
      <c r="E43" s="36">
        <f t="shared" si="8"/>
        <v>0.1540983606557377</v>
      </c>
      <c r="F43" s="25">
        <f>COUNTIFS(Φύλλο1!$D:$D,"&lt;=4",Φύλλο1!$J:$J,$B43)+COUNTIFS(Φύλλο1!$D:$D,"&lt;=4",Φύλλο1!$K:$K,$B43)+COUNTIFS(Φύλλο1!$D:$D,"&lt;=4",Φύλλο1!$L:$L,$B43)</f>
        <v>34</v>
      </c>
      <c r="G43" s="44">
        <f t="shared" si="9"/>
        <v>0.14912280701754385</v>
      </c>
      <c r="H43" s="28">
        <f>COUNTIFS(Φύλλο1!$D:$D,"&gt;=5",Φύλλο1!$J:$J,$B43)+COUNTIFS(Φύλλο1!$D:$D,"&gt;=5",Φύλλο1!$K:$K,$B43)+COUNTIFS(Φύλλο1!$D:$D,"&gt;=5",Φύλλο1!$L:$L,$B43)</f>
        <v>13</v>
      </c>
      <c r="I43" s="36">
        <f t="shared" si="10"/>
        <v>0.16883116883116883</v>
      </c>
      <c r="J43" s="30">
        <f>COUNTIFS(Φύλλο1!$F:$F,"1",Φύλλο1!$J:$J,$B43)+COUNTIFS(Φύλλο1!$F:$F,"1",Φύλλο1!$K:$K,$B43)+COUNTIFS(Φύλλο1!$F:$F,"1",Φύλλο1!$L:$L,$B43)</f>
        <v>25</v>
      </c>
      <c r="K43" s="44">
        <f t="shared" si="11"/>
        <v>0.18382352941176472</v>
      </c>
      <c r="L43" s="28">
        <f>COUNTIFS(Φύλλο1!$F:$F,"2",Φύλλο1!$J:$J,$B43)+COUNTIFS(Φύλλο1!$F:$F,"2",Φύλλο1!$K:$K,$B43)+COUNTIFS(Φύλλο1!$F:$F,"2",Φύλλο1!$L:$L,$B43)</f>
        <v>22</v>
      </c>
      <c r="M43" s="36">
        <f t="shared" si="12"/>
        <v>0.13017751479289941</v>
      </c>
      <c r="N43" s="25">
        <f>COUNTIFS(Φύλλο1!$G:$G,"1",Φύλλο1!$J:$J,$B43)+COUNTIFS(Φύλλο1!$G:$G,"1",Φύλλο1!$K:$K,$B43)+COUNTIFS(Φύλλο1!$G:$G,"1",Φύλλο1!$L:$L,$B43)</f>
        <v>37</v>
      </c>
      <c r="O43" s="44">
        <f t="shared" si="13"/>
        <v>0.15546218487394958</v>
      </c>
      <c r="P43" s="28">
        <f>COUNTIFS(Φύλλο1!$G:$G,"2",Φύλλο1!$J:$J,$B43)+COUNTIFS(Φύλλο1!$G:$G,"2",Φύλλο1!$K:$K,$B43)+COUNTIFS(Φύλλο1!$G:$G,"2",Φύλλο1!$L:$L,$B43)</f>
        <v>10</v>
      </c>
      <c r="Q43" s="36">
        <f t="shared" si="14"/>
        <v>0.15625</v>
      </c>
    </row>
    <row r="44" spans="2:17" ht="15" customHeight="1" x14ac:dyDescent="0.25">
      <c r="B44" s="15">
        <v>12</v>
      </c>
      <c r="C44" s="49" t="s">
        <v>105</v>
      </c>
      <c r="D44" s="39">
        <f>COUNTIF(Φύλλο1!$J:$L,$B44)</f>
        <v>2</v>
      </c>
      <c r="E44" s="36">
        <f t="shared" si="8"/>
        <v>6.5573770491803279E-3</v>
      </c>
      <c r="F44" s="25">
        <f>COUNTIFS(Φύλλο1!$D:$D,"&lt;=4",Φύλλο1!$J:$J,$B44)+COUNTIFS(Φύλλο1!$D:$D,"&lt;=4",Φύλλο1!$K:$K,$B44)+COUNTIFS(Φύλλο1!$D:$D,"&lt;=4",Φύλλο1!$L:$L,$B44)</f>
        <v>0</v>
      </c>
      <c r="G44" s="44">
        <f t="shared" si="9"/>
        <v>0</v>
      </c>
      <c r="H44" s="28">
        <f>COUNTIFS(Φύλλο1!$D:$D,"&gt;=5",Φύλλο1!$J:$J,$B44)+COUNTIFS(Φύλλο1!$D:$D,"&gt;=5",Φύλλο1!$K:$K,$B44)+COUNTIFS(Φύλλο1!$D:$D,"&gt;=5",Φύλλο1!$L:$L,$B44)</f>
        <v>2</v>
      </c>
      <c r="I44" s="36">
        <f t="shared" si="10"/>
        <v>2.5974025974025976E-2</v>
      </c>
      <c r="J44" s="30">
        <f>COUNTIFS(Φύλλο1!$F:$F,"1",Φύλλο1!$J:$J,$B44)+COUNTIFS(Φύλλο1!$F:$F,"1",Φύλλο1!$K:$K,$B44)+COUNTIFS(Φύλλο1!$F:$F,"1",Φύλλο1!$L:$L,$B44)</f>
        <v>1</v>
      </c>
      <c r="K44" s="44">
        <f t="shared" si="11"/>
        <v>7.3529411764705881E-3</v>
      </c>
      <c r="L44" s="28">
        <f>COUNTIFS(Φύλλο1!$F:$F,"2",Φύλλο1!$J:$J,$B44)+COUNTIFS(Φύλλο1!$F:$F,"2",Φύλλο1!$K:$K,$B44)+COUNTIFS(Φύλλο1!$F:$F,"2",Φύλλο1!$L:$L,$B44)</f>
        <v>1</v>
      </c>
      <c r="M44" s="36">
        <f t="shared" si="12"/>
        <v>5.9171597633136093E-3</v>
      </c>
      <c r="N44" s="25">
        <f>COUNTIFS(Φύλλο1!$G:$G,"1",Φύλλο1!$J:$J,$B44)+COUNTIFS(Φύλλο1!$G:$G,"1",Φύλλο1!$K:$K,$B44)+COUNTIFS(Φύλλο1!$G:$G,"1",Φύλλο1!$L:$L,$B44)</f>
        <v>0</v>
      </c>
      <c r="O44" s="44">
        <f t="shared" si="13"/>
        <v>0</v>
      </c>
      <c r="P44" s="28">
        <f>COUNTIFS(Φύλλο1!$G:$G,"2",Φύλλο1!$J:$J,$B44)+COUNTIFS(Φύλλο1!$G:$G,"2",Φύλλο1!$K:$K,$B44)+COUNTIFS(Φύλλο1!$G:$G,"2",Φύλλο1!$L:$L,$B44)</f>
        <v>2</v>
      </c>
      <c r="Q44" s="36">
        <f t="shared" si="14"/>
        <v>3.125E-2</v>
      </c>
    </row>
    <row r="45" spans="2:17" ht="15" customHeight="1" x14ac:dyDescent="0.25">
      <c r="B45" s="15">
        <v>13</v>
      </c>
      <c r="C45" s="49" t="s">
        <v>106</v>
      </c>
      <c r="D45" s="39">
        <f>COUNTIF(Φύλλο1!$J:$L,$B45)</f>
        <v>84</v>
      </c>
      <c r="E45" s="36">
        <f t="shared" si="8"/>
        <v>0.27540983606557379</v>
      </c>
      <c r="F45" s="25">
        <f>COUNTIFS(Φύλλο1!$D:$D,"&lt;=4",Φύλλο1!$J:$J,$B45)+COUNTIFS(Φύλλο1!$D:$D,"&lt;=4",Φύλλο1!$K:$K,$B45)+COUNTIFS(Φύλλο1!$D:$D,"&lt;=4",Φύλλο1!$L:$L,$B45)</f>
        <v>65</v>
      </c>
      <c r="G45" s="44">
        <f t="shared" si="9"/>
        <v>0.28508771929824561</v>
      </c>
      <c r="H45" s="28">
        <f>COUNTIFS(Φύλλο1!$D:$D,"&gt;=5",Φύλλο1!$J:$J,$B45)+COUNTIFS(Φύλλο1!$D:$D,"&gt;=5",Φύλλο1!$K:$K,$B45)+COUNTIFS(Φύλλο1!$D:$D,"&gt;=5",Φύλλο1!$L:$L,$B45)</f>
        <v>19</v>
      </c>
      <c r="I45" s="36">
        <f t="shared" si="10"/>
        <v>0.24675324675324675</v>
      </c>
      <c r="J45" s="30">
        <f>COUNTIFS(Φύλλο1!$F:$F,"1",Φύλλο1!$J:$J,$B45)+COUNTIFS(Φύλλο1!$F:$F,"1",Φύλλο1!$K:$K,$B45)+COUNTIFS(Φύλλο1!$F:$F,"1",Φύλλο1!$L:$L,$B45)</f>
        <v>35</v>
      </c>
      <c r="K45" s="44">
        <f t="shared" si="11"/>
        <v>0.25735294117647056</v>
      </c>
      <c r="L45" s="28">
        <f>COUNTIFS(Φύλλο1!$F:$F,"2",Φύλλο1!$J:$J,$B45)+COUNTIFS(Φύλλο1!$F:$F,"2",Φύλλο1!$K:$K,$B45)+COUNTIFS(Φύλλο1!$F:$F,"2",Φύλλο1!$L:$L,$B45)</f>
        <v>49</v>
      </c>
      <c r="M45" s="36">
        <f t="shared" si="12"/>
        <v>0.28994082840236685</v>
      </c>
      <c r="N45" s="25">
        <f>COUNTIFS(Φύλλο1!$G:$G,"1",Φύλλο1!$J:$J,$B45)+COUNTIFS(Φύλλο1!$G:$G,"1",Φύλλο1!$K:$K,$B45)+COUNTIFS(Φύλλο1!$G:$G,"1",Φύλλο1!$L:$L,$B45)</f>
        <v>63</v>
      </c>
      <c r="O45" s="44">
        <f t="shared" si="13"/>
        <v>0.26470588235294118</v>
      </c>
      <c r="P45" s="28">
        <f>COUNTIFS(Φύλλο1!$G:$G,"2",Φύλλο1!$J:$J,$B45)+COUNTIFS(Φύλλο1!$G:$G,"2",Φύλλο1!$K:$K,$B45)+COUNTIFS(Φύλλο1!$G:$G,"2",Φύλλο1!$L:$L,$B45)</f>
        <v>20</v>
      </c>
      <c r="Q45" s="36">
        <f t="shared" si="14"/>
        <v>0.3125</v>
      </c>
    </row>
    <row r="46" spans="2:17" ht="15" customHeight="1" x14ac:dyDescent="0.25">
      <c r="B46" s="15">
        <v>14</v>
      </c>
      <c r="C46" s="50" t="s">
        <v>107</v>
      </c>
      <c r="D46" s="39">
        <f>COUNTIF(Φύλλο1!$J:$L,$B46)</f>
        <v>0</v>
      </c>
      <c r="E46" s="36">
        <f t="shared" si="8"/>
        <v>0</v>
      </c>
      <c r="F46" s="25">
        <f>COUNTIFS(Φύλλο1!$D:$D,"&lt;=4",Φύλλο1!$J:$J,$B46)+COUNTIFS(Φύλλο1!$D:$D,"&lt;=4",Φύλλο1!$K:$K,$B46)+COUNTIFS(Φύλλο1!$D:$D,"&lt;=4",Φύλλο1!$L:$L,$B46)</f>
        <v>0</v>
      </c>
      <c r="G46" s="44">
        <f t="shared" si="9"/>
        <v>0</v>
      </c>
      <c r="H46" s="28">
        <f>COUNTIFS(Φύλλο1!$D:$D,"&gt;=5",Φύλλο1!$J:$J,$B46)+COUNTIFS(Φύλλο1!$D:$D,"&gt;=5",Φύλλο1!$K:$K,$B46)+COUNTIFS(Φύλλο1!$D:$D,"&gt;=5",Φύλλο1!$L:$L,$B46)</f>
        <v>0</v>
      </c>
      <c r="I46" s="36">
        <f t="shared" si="10"/>
        <v>0</v>
      </c>
      <c r="J46" s="30">
        <f>COUNTIFS(Φύλλο1!$F:$F,"1",Φύλλο1!$J:$J,$B46)+COUNTIFS(Φύλλο1!$F:$F,"1",Φύλλο1!$K:$K,$B46)+COUNTIFS(Φύλλο1!$F:$F,"1",Φύλλο1!$L:$L,$B46)</f>
        <v>0</v>
      </c>
      <c r="K46" s="44">
        <f t="shared" si="11"/>
        <v>0</v>
      </c>
      <c r="L46" s="28">
        <f>COUNTIFS(Φύλλο1!$F:$F,"2",Φύλλο1!$J:$J,$B46)+COUNTIFS(Φύλλο1!$F:$F,"2",Φύλλο1!$K:$K,$B46)+COUNTIFS(Φύλλο1!$F:$F,"2",Φύλλο1!$L:$L,$B46)</f>
        <v>0</v>
      </c>
      <c r="M46" s="36">
        <f t="shared" si="12"/>
        <v>0</v>
      </c>
      <c r="N46" s="25">
        <f>COUNTIFS(Φύλλο1!$G:$G,"1",Φύλλο1!$J:$J,$B46)+COUNTIFS(Φύλλο1!$G:$G,"1",Φύλλο1!$K:$K,$B46)+COUNTIFS(Φύλλο1!$G:$G,"1",Φύλλο1!$L:$L,$B46)</f>
        <v>0</v>
      </c>
      <c r="O46" s="44">
        <f t="shared" si="13"/>
        <v>0</v>
      </c>
      <c r="P46" s="28">
        <f>COUNTIFS(Φύλλο1!$G:$G,"2",Φύλλο1!$J:$J,$B46)+COUNTIFS(Φύλλο1!$G:$G,"2",Φύλλο1!$K:$K,$B46)+COUNTIFS(Φύλλο1!$G:$G,"2",Φύλλο1!$L:$L,$B46)</f>
        <v>0</v>
      </c>
      <c r="Q46" s="36">
        <f t="shared" si="14"/>
        <v>0</v>
      </c>
    </row>
    <row r="47" spans="2:17" ht="15" customHeight="1" x14ac:dyDescent="0.25">
      <c r="B47" s="15">
        <v>15</v>
      </c>
      <c r="C47" s="49" t="s">
        <v>108</v>
      </c>
      <c r="D47" s="39">
        <f>COUNTIF(Φύλλο1!$J:$L,$B47)</f>
        <v>13</v>
      </c>
      <c r="E47" s="36">
        <f t="shared" si="8"/>
        <v>4.2622950819672129E-2</v>
      </c>
      <c r="F47" s="25">
        <f>COUNTIFS(Φύλλο1!$D:$D,"&lt;=4",Φύλλο1!$J:$J,$B47)+COUNTIFS(Φύλλο1!$D:$D,"&lt;=4",Φύλλο1!$K:$K,$B47)+COUNTIFS(Φύλλο1!$D:$D,"&lt;=4",Φύλλο1!$L:$L,$B47)</f>
        <v>9</v>
      </c>
      <c r="G47" s="44">
        <f t="shared" si="9"/>
        <v>3.9473684210526314E-2</v>
      </c>
      <c r="H47" s="28">
        <f>COUNTIFS(Φύλλο1!$D:$D,"&gt;=5",Φύλλο1!$J:$J,$B47)+COUNTIFS(Φύλλο1!$D:$D,"&gt;=5",Φύλλο1!$K:$K,$B47)+COUNTIFS(Φύλλο1!$D:$D,"&gt;=5",Φύλλο1!$L:$L,$B47)</f>
        <v>4</v>
      </c>
      <c r="I47" s="36">
        <f t="shared" si="10"/>
        <v>5.1948051948051951E-2</v>
      </c>
      <c r="J47" s="30">
        <f>COUNTIFS(Φύλλο1!$F:$F,"1",Φύλλο1!$J:$J,$B47)+COUNTIFS(Φύλλο1!$F:$F,"1",Φύλλο1!$K:$K,$B47)+COUNTIFS(Φύλλο1!$F:$F,"1",Φύλλο1!$L:$L,$B47)</f>
        <v>9</v>
      </c>
      <c r="K47" s="44">
        <f t="shared" si="11"/>
        <v>6.6176470588235295E-2</v>
      </c>
      <c r="L47" s="28">
        <f>COUNTIFS(Φύλλο1!$F:$F,"2",Φύλλο1!$J:$J,$B47)+COUNTIFS(Φύλλο1!$F:$F,"2",Φύλλο1!$K:$K,$B47)+COUNTIFS(Φύλλο1!$F:$F,"2",Φύλλο1!$L:$L,$B47)</f>
        <v>4</v>
      </c>
      <c r="M47" s="36">
        <f t="shared" si="12"/>
        <v>2.3668639053254437E-2</v>
      </c>
      <c r="N47" s="25">
        <f>COUNTIFS(Φύλλο1!$G:$G,"1",Φύλλο1!$J:$J,$B47)+COUNTIFS(Φύλλο1!$G:$G,"1",Φύλλο1!$K:$K,$B47)+COUNTIFS(Φύλλο1!$G:$G,"1",Φύλλο1!$L:$L,$B47)</f>
        <v>12</v>
      </c>
      <c r="O47" s="44">
        <f t="shared" si="13"/>
        <v>5.0420168067226892E-2</v>
      </c>
      <c r="P47" s="28">
        <f>COUNTIFS(Φύλλο1!$G:$G,"2",Φύλλο1!$J:$J,$B47)+COUNTIFS(Φύλλο1!$G:$G,"2",Φύλλο1!$K:$K,$B47)+COUNTIFS(Φύλλο1!$G:$G,"2",Φύλλο1!$L:$L,$B47)</f>
        <v>1</v>
      </c>
      <c r="Q47" s="36">
        <f t="shared" si="14"/>
        <v>1.5625E-2</v>
      </c>
    </row>
    <row r="48" spans="2:17" ht="15" customHeight="1" x14ac:dyDescent="0.25">
      <c r="B48" s="15">
        <v>16</v>
      </c>
      <c r="C48" s="49" t="s">
        <v>109</v>
      </c>
      <c r="D48" s="39">
        <f>COUNTIF(Φύλλο1!$J:$L,$B48)</f>
        <v>62</v>
      </c>
      <c r="E48" s="36">
        <f t="shared" si="8"/>
        <v>0.20327868852459016</v>
      </c>
      <c r="F48" s="25">
        <f>COUNTIFS(Φύλλο1!$D:$D,"&lt;=4",Φύλλο1!$J:$J,$B48)+COUNTIFS(Φύλλο1!$D:$D,"&lt;=4",Φύλλο1!$K:$K,$B48)+COUNTIFS(Φύλλο1!$D:$D,"&lt;=4",Φύλλο1!$L:$L,$B48)</f>
        <v>50</v>
      </c>
      <c r="G48" s="44">
        <f t="shared" si="9"/>
        <v>0.21929824561403508</v>
      </c>
      <c r="H48" s="28">
        <f>COUNTIFS(Φύλλο1!$D:$D,"&gt;=5",Φύλλο1!$J:$J,$B48)+COUNTIFS(Φύλλο1!$D:$D,"&gt;=5",Φύλλο1!$K:$K,$B48)+COUNTIFS(Φύλλο1!$D:$D,"&gt;=5",Φύλλο1!$L:$L,$B48)</f>
        <v>12</v>
      </c>
      <c r="I48" s="36">
        <f t="shared" si="10"/>
        <v>0.15584415584415584</v>
      </c>
      <c r="J48" s="30">
        <f>COUNTIFS(Φύλλο1!$F:$F,"1",Φύλλο1!$J:$J,$B48)+COUNTIFS(Φύλλο1!$F:$F,"1",Φύλλο1!$K:$K,$B48)+COUNTIFS(Φύλλο1!$F:$F,"1",Φύλλο1!$L:$L,$B48)</f>
        <v>29</v>
      </c>
      <c r="K48" s="44">
        <f t="shared" si="11"/>
        <v>0.21323529411764705</v>
      </c>
      <c r="L48" s="28">
        <f>COUNTIFS(Φύλλο1!$F:$F,"2",Φύλλο1!$J:$J,$B48)+COUNTIFS(Φύλλο1!$F:$F,"2",Φύλλο1!$K:$K,$B48)+COUNTIFS(Φύλλο1!$F:$F,"2",Φύλλο1!$L:$L,$B48)</f>
        <v>33</v>
      </c>
      <c r="M48" s="36">
        <f t="shared" si="12"/>
        <v>0.19526627218934911</v>
      </c>
      <c r="N48" s="25">
        <f>COUNTIFS(Φύλλο1!$G:$G,"1",Φύλλο1!$J:$J,$B48)+COUNTIFS(Φύλλο1!$G:$G,"1",Φύλλο1!$K:$K,$B48)+COUNTIFS(Φύλλο1!$G:$G,"1",Φύλλο1!$L:$L,$B48)</f>
        <v>44</v>
      </c>
      <c r="O48" s="44">
        <f t="shared" si="13"/>
        <v>0.18487394957983194</v>
      </c>
      <c r="P48" s="28">
        <f>COUNTIFS(Φύλλο1!$G:$G,"2",Φύλλο1!$J:$J,$B48)+COUNTIFS(Φύλλο1!$G:$G,"2",Φύλλο1!$K:$K,$B48)+COUNTIFS(Φύλλο1!$G:$G,"2",Φύλλο1!$L:$L,$B48)</f>
        <v>17</v>
      </c>
      <c r="Q48" s="36">
        <f t="shared" si="14"/>
        <v>0.265625</v>
      </c>
    </row>
    <row r="49" spans="2:17" ht="15" customHeight="1" x14ac:dyDescent="0.25">
      <c r="B49" s="15">
        <v>17</v>
      </c>
      <c r="C49" s="50" t="s">
        <v>110</v>
      </c>
      <c r="D49" s="39">
        <f>COUNTIF(Φύλλο1!$J:$L,$B49)</f>
        <v>12</v>
      </c>
      <c r="E49" s="36">
        <f t="shared" si="8"/>
        <v>3.9344262295081971E-2</v>
      </c>
      <c r="F49" s="25">
        <f>COUNTIFS(Φύλλο1!$D:$D,"&lt;=4",Φύλλο1!$J:$J,$B49)+COUNTIFS(Φύλλο1!$D:$D,"&lt;=4",Φύλλο1!$K:$K,$B49)+COUNTIFS(Φύλλο1!$D:$D,"&lt;=4",Φύλλο1!$L:$L,$B49)</f>
        <v>10</v>
      </c>
      <c r="G49" s="44">
        <f t="shared" si="9"/>
        <v>4.3859649122807015E-2</v>
      </c>
      <c r="H49" s="28">
        <f>COUNTIFS(Φύλλο1!$D:$D,"&gt;=5",Φύλλο1!$J:$J,$B49)+COUNTIFS(Φύλλο1!$D:$D,"&gt;=5",Φύλλο1!$K:$K,$B49)+COUNTIFS(Φύλλο1!$D:$D,"&gt;=5",Φύλλο1!$L:$L,$B49)</f>
        <v>2</v>
      </c>
      <c r="I49" s="36">
        <f t="shared" si="10"/>
        <v>2.5974025974025976E-2</v>
      </c>
      <c r="J49" s="30">
        <f>COUNTIFS(Φύλλο1!$F:$F,"1",Φύλλο1!$J:$J,$B49)+COUNTIFS(Φύλλο1!$F:$F,"1",Φύλλο1!$K:$K,$B49)+COUNTIFS(Φύλλο1!$F:$F,"1",Φύλλο1!$L:$L,$B49)</f>
        <v>8</v>
      </c>
      <c r="K49" s="44">
        <f t="shared" si="11"/>
        <v>5.8823529411764705E-2</v>
      </c>
      <c r="L49" s="28">
        <f>COUNTIFS(Φύλλο1!$F:$F,"2",Φύλλο1!$J:$J,$B49)+COUNTIFS(Φύλλο1!$F:$F,"2",Φύλλο1!$K:$K,$B49)+COUNTIFS(Φύλλο1!$F:$F,"2",Φύλλο1!$L:$L,$B49)</f>
        <v>4</v>
      </c>
      <c r="M49" s="36">
        <f t="shared" si="12"/>
        <v>2.3668639053254437E-2</v>
      </c>
      <c r="N49" s="25">
        <f>COUNTIFS(Φύλλο1!$G:$G,"1",Φύλλο1!$J:$J,$B49)+COUNTIFS(Φύλλο1!$G:$G,"1",Φύλλο1!$K:$K,$B49)+COUNTIFS(Φύλλο1!$G:$G,"1",Φύλλο1!$L:$L,$B49)</f>
        <v>9</v>
      </c>
      <c r="O49" s="44">
        <f t="shared" si="13"/>
        <v>3.7815126050420166E-2</v>
      </c>
      <c r="P49" s="28">
        <f>COUNTIFS(Φύλλο1!$G:$G,"2",Φύλλο1!$J:$J,$B49)+COUNTIFS(Φύλλο1!$G:$G,"2",Φύλλο1!$K:$K,$B49)+COUNTIFS(Φύλλο1!$G:$G,"2",Φύλλο1!$L:$L,$B49)</f>
        <v>3</v>
      </c>
      <c r="Q49" s="36">
        <f t="shared" si="14"/>
        <v>4.6875E-2</v>
      </c>
    </row>
    <row r="50" spans="2:17" ht="15" customHeight="1" x14ac:dyDescent="0.25">
      <c r="B50" s="15"/>
      <c r="C50" s="20"/>
      <c r="D50" s="39"/>
      <c r="E50" s="18"/>
      <c r="F50" s="25"/>
      <c r="G50" s="37"/>
      <c r="H50" s="28"/>
      <c r="I50" s="18"/>
      <c r="J50" s="30"/>
      <c r="K50" s="37"/>
      <c r="L50" s="28"/>
      <c r="M50" s="18"/>
      <c r="N50" s="25"/>
      <c r="O50" s="37"/>
      <c r="P50" s="28"/>
      <c r="Q50" s="18"/>
    </row>
    <row r="51" spans="2:17" ht="15" customHeight="1" x14ac:dyDescent="0.25">
      <c r="B51" s="15"/>
      <c r="C51" s="21" t="s">
        <v>71</v>
      </c>
      <c r="D51" s="39">
        <f>SUM(D33:D49)</f>
        <v>305</v>
      </c>
      <c r="E51" s="18"/>
      <c r="F51" s="25">
        <f t="shared" ref="F51:P51" si="15">SUM(F33:F49)</f>
        <v>228</v>
      </c>
      <c r="G51" s="37"/>
      <c r="H51" s="28">
        <f t="shared" ref="H51:R51" si="16">SUM(H33:H49)</f>
        <v>77</v>
      </c>
      <c r="I51" s="18"/>
      <c r="J51" s="30">
        <f>SUM(J33:J49)</f>
        <v>136</v>
      </c>
      <c r="K51" s="37"/>
      <c r="L51" s="28">
        <f t="shared" ref="L51:V51" si="17">SUM(L33:L49)</f>
        <v>169</v>
      </c>
      <c r="M51" s="18"/>
      <c r="N51" s="25">
        <f t="shared" ref="N51:X51" si="18">SUM(N33:N49)</f>
        <v>238</v>
      </c>
      <c r="O51" s="37"/>
      <c r="P51" s="28">
        <f t="shared" ref="P51:Z51" si="19">SUM(P33:P49)</f>
        <v>64</v>
      </c>
      <c r="Q51" s="18"/>
    </row>
    <row r="52" spans="2:17" ht="15.75" thickBot="1" x14ac:dyDescent="0.3">
      <c r="B52" s="17"/>
      <c r="C52" s="23"/>
      <c r="D52" s="40"/>
      <c r="E52" s="19"/>
      <c r="F52" s="26"/>
      <c r="G52" s="38"/>
      <c r="H52" s="29"/>
      <c r="I52" s="19"/>
      <c r="J52" s="31"/>
      <c r="K52" s="38"/>
      <c r="L52" s="29"/>
      <c r="M52" s="19"/>
      <c r="N52" s="26"/>
      <c r="O52" s="38"/>
      <c r="P52" s="29"/>
      <c r="Q52" s="19"/>
    </row>
    <row r="53" spans="2:17" ht="15.75" thickTop="1" x14ac:dyDescent="0.25"/>
  </sheetData>
  <mergeCells count="20">
    <mergeCell ref="D30:E30"/>
    <mergeCell ref="F30:I30"/>
    <mergeCell ref="J30:M30"/>
    <mergeCell ref="N30:Q30"/>
    <mergeCell ref="F31:G31"/>
    <mergeCell ref="H31:I31"/>
    <mergeCell ref="J31:K31"/>
    <mergeCell ref="L31:M31"/>
    <mergeCell ref="N31:O31"/>
    <mergeCell ref="P31:Q31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D22" sqref="D22:Q27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113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15" customHeight="1" x14ac:dyDescent="0.25">
      <c r="B6" s="15">
        <v>1</v>
      </c>
      <c r="C6" s="49" t="s">
        <v>115</v>
      </c>
      <c r="D6" s="39">
        <f>COUNTIF(Φύλλο1!$M:$M,$B6)</f>
        <v>52</v>
      </c>
      <c r="E6" s="36">
        <f>D6/$D$13</f>
        <v>0.50485436893203883</v>
      </c>
      <c r="F6" s="25">
        <f>COUNTIFS(Φύλλο1!$D:$D,"&lt;=4",Φύλλο1!$M:$M,$B6)</f>
        <v>39</v>
      </c>
      <c r="G6" s="44">
        <f>F6/$F$13</f>
        <v>0.50649350649350644</v>
      </c>
      <c r="H6" s="28">
        <f>COUNTIFS(Φύλλο1!$D:$D,"&gt;=5",Φύλλο1!$M:$M,$B6)</f>
        <v>13</v>
      </c>
      <c r="I6" s="36">
        <f>H6/$H$13</f>
        <v>0.5</v>
      </c>
      <c r="J6" s="30">
        <f>COUNTIFS(Φύλλο1!$F:$F,"1",Φύλλο1!$M:$M,$B6)</f>
        <v>21</v>
      </c>
      <c r="K6" s="44">
        <f>J6/$J$13</f>
        <v>0.45652173913043476</v>
      </c>
      <c r="L6" s="28">
        <f>COUNTIFS(Φύλλο1!$F:$F,"2",Φύλλο1!$M:$M,$B6)</f>
        <v>31</v>
      </c>
      <c r="M6" s="36">
        <f>L6/$L$13</f>
        <v>0.54385964912280704</v>
      </c>
      <c r="N6" s="25">
        <f>COUNTIFS(Φύλλο1!$G:$G,"1",Φύλλο1!$M:$M,$B6)</f>
        <v>41</v>
      </c>
      <c r="O6" s="44">
        <f>N6/$N$13</f>
        <v>0.50617283950617287</v>
      </c>
      <c r="P6" s="28">
        <f>COUNTIFS(Φύλλο1!$G:$G,"2",Φύλλο1!$M:$M,$B6)</f>
        <v>11</v>
      </c>
      <c r="Q6" s="36">
        <f>P6/$P$13</f>
        <v>0.52380952380952384</v>
      </c>
    </row>
    <row r="7" spans="2:17" ht="22.5" x14ac:dyDescent="0.25">
      <c r="B7" s="15">
        <v>2</v>
      </c>
      <c r="C7" s="49" t="s">
        <v>116</v>
      </c>
      <c r="D7" s="39">
        <f>COUNTIF(Φύλλο1!$M:$M,$B7)</f>
        <v>20</v>
      </c>
      <c r="E7" s="36">
        <f t="shared" ref="E7:E11" si="0">D7/$D$13</f>
        <v>0.1941747572815534</v>
      </c>
      <c r="F7" s="25">
        <f>COUNTIFS(Φύλλο1!$D:$D,"&lt;=4",Φύλλο1!$M:$M,$B7)</f>
        <v>14</v>
      </c>
      <c r="G7" s="44">
        <f t="shared" ref="G7:G11" si="1">F7/$F$13</f>
        <v>0.18181818181818182</v>
      </c>
      <c r="H7" s="28">
        <f>COUNTIFS(Φύλλο1!$D:$D,"&gt;=5",Φύλλο1!$M:$M,$B7)</f>
        <v>6</v>
      </c>
      <c r="I7" s="36">
        <f t="shared" ref="I7:I11" si="2">H7/$H$13</f>
        <v>0.23076923076923078</v>
      </c>
      <c r="J7" s="30">
        <f>COUNTIFS(Φύλλο1!$F:$F,"1",Φύλλο1!$M:$M,$B7)</f>
        <v>8</v>
      </c>
      <c r="K7" s="44">
        <f t="shared" ref="K7:K11" si="3">J7/$J$13</f>
        <v>0.17391304347826086</v>
      </c>
      <c r="L7" s="28">
        <f>COUNTIFS(Φύλλο1!$F:$F,"2",Φύλλο1!$M:$M,$B7)</f>
        <v>12</v>
      </c>
      <c r="M7" s="36">
        <f t="shared" ref="M7:M11" si="4">L7/$L$13</f>
        <v>0.21052631578947367</v>
      </c>
      <c r="N7" s="25">
        <f>COUNTIFS(Φύλλο1!$G:$G,"1",Φύλλο1!$M:$M,$B7)</f>
        <v>17</v>
      </c>
      <c r="O7" s="44">
        <f t="shared" ref="O7:O11" si="5">N7/$N$13</f>
        <v>0.20987654320987653</v>
      </c>
      <c r="P7" s="28">
        <f>COUNTIFS(Φύλλο1!$G:$G,"2",Φύλλο1!$M:$M,$B7)</f>
        <v>3</v>
      </c>
      <c r="Q7" s="36">
        <f t="shared" ref="Q7:Q11" si="6">P7/$P$13</f>
        <v>0.14285714285714285</v>
      </c>
    </row>
    <row r="8" spans="2:17" ht="22.5" x14ac:dyDescent="0.25">
      <c r="B8" s="15">
        <v>3</v>
      </c>
      <c r="C8" s="49" t="s">
        <v>117</v>
      </c>
      <c r="D8" s="39">
        <f>COUNTIF(Φύλλο1!$M:$M,$B8)</f>
        <v>14</v>
      </c>
      <c r="E8" s="36">
        <f t="shared" si="0"/>
        <v>0.13592233009708737</v>
      </c>
      <c r="F8" s="25">
        <f>COUNTIFS(Φύλλο1!$D:$D,"&lt;=4",Φύλλο1!$M:$M,$B8)</f>
        <v>13</v>
      </c>
      <c r="G8" s="44">
        <f t="shared" si="1"/>
        <v>0.16883116883116883</v>
      </c>
      <c r="H8" s="28">
        <f>COUNTIFS(Φύλλο1!$D:$D,"&gt;=5",Φύλλο1!$M:$M,$B8)</f>
        <v>1</v>
      </c>
      <c r="I8" s="36">
        <f t="shared" si="2"/>
        <v>3.8461538461538464E-2</v>
      </c>
      <c r="J8" s="30">
        <f>COUNTIFS(Φύλλο1!$F:$F,"1",Φύλλο1!$M:$M,$B8)</f>
        <v>8</v>
      </c>
      <c r="K8" s="44">
        <f t="shared" si="3"/>
        <v>0.17391304347826086</v>
      </c>
      <c r="L8" s="28">
        <f>COUNTIFS(Φύλλο1!$F:$F,"2",Φύλλο1!$M:$M,$B8)</f>
        <v>6</v>
      </c>
      <c r="M8" s="36">
        <f t="shared" si="4"/>
        <v>0.10526315789473684</v>
      </c>
      <c r="N8" s="25">
        <f>COUNTIFS(Φύλλο1!$G:$G,"1",Φύλλο1!$M:$M,$B8)</f>
        <v>12</v>
      </c>
      <c r="O8" s="44">
        <f t="shared" si="5"/>
        <v>0.14814814814814814</v>
      </c>
      <c r="P8" s="28">
        <f>COUNTIFS(Φύλλο1!$G:$G,"2",Φύλλο1!$M:$M,$B8)</f>
        <v>2</v>
      </c>
      <c r="Q8" s="36">
        <f t="shared" si="6"/>
        <v>9.5238095238095233E-2</v>
      </c>
    </row>
    <row r="9" spans="2:17" ht="22.5" x14ac:dyDescent="0.25">
      <c r="B9" s="15">
        <v>4</v>
      </c>
      <c r="C9" s="49" t="s">
        <v>118</v>
      </c>
      <c r="D9" s="39">
        <f>COUNTIF(Φύλλο1!$M:$M,$B9)</f>
        <v>9</v>
      </c>
      <c r="E9" s="36">
        <f t="shared" si="0"/>
        <v>8.7378640776699032E-2</v>
      </c>
      <c r="F9" s="25">
        <f>COUNTIFS(Φύλλο1!$D:$D,"&lt;=4",Φύλλο1!$M:$M,$B9)</f>
        <v>6</v>
      </c>
      <c r="G9" s="44">
        <f t="shared" si="1"/>
        <v>7.792207792207792E-2</v>
      </c>
      <c r="H9" s="28">
        <f>COUNTIFS(Φύλλο1!$D:$D,"&gt;=5",Φύλλο1!$M:$M,$B9)</f>
        <v>3</v>
      </c>
      <c r="I9" s="36">
        <f t="shared" si="2"/>
        <v>0.11538461538461539</v>
      </c>
      <c r="J9" s="30">
        <f>COUNTIFS(Φύλλο1!$F:$F,"1",Φύλλο1!$M:$M,$B9)</f>
        <v>4</v>
      </c>
      <c r="K9" s="44">
        <f t="shared" si="3"/>
        <v>8.6956521739130432E-2</v>
      </c>
      <c r="L9" s="28">
        <f>COUNTIFS(Φύλλο1!$F:$F,"2",Φύλλο1!$M:$M,$B9)</f>
        <v>5</v>
      </c>
      <c r="M9" s="36">
        <f t="shared" si="4"/>
        <v>8.771929824561403E-2</v>
      </c>
      <c r="N9" s="25">
        <f>COUNTIFS(Φύλλο1!$G:$G,"1",Φύλλο1!$M:$M,$B9)</f>
        <v>6</v>
      </c>
      <c r="O9" s="44">
        <f t="shared" si="5"/>
        <v>7.407407407407407E-2</v>
      </c>
      <c r="P9" s="28">
        <f>COUNTIFS(Φύλλο1!$G:$G,"2",Φύλλο1!$M:$M,$B9)</f>
        <v>3</v>
      </c>
      <c r="Q9" s="36">
        <f t="shared" si="6"/>
        <v>0.14285714285714285</v>
      </c>
    </row>
    <row r="10" spans="2:17" ht="15" customHeight="1" x14ac:dyDescent="0.25">
      <c r="B10" s="15">
        <v>5</v>
      </c>
      <c r="C10" s="49" t="s">
        <v>119</v>
      </c>
      <c r="D10" s="39">
        <f>COUNTIF(Φύλλο1!$M:$M,$B10)</f>
        <v>7</v>
      </c>
      <c r="E10" s="36">
        <f t="shared" si="0"/>
        <v>6.7961165048543687E-2</v>
      </c>
      <c r="F10" s="25">
        <f>COUNTIFS(Φύλλο1!$D:$D,"&lt;=4",Φύλλο1!$M:$M,$B10)</f>
        <v>4</v>
      </c>
      <c r="G10" s="44">
        <f t="shared" si="1"/>
        <v>5.1948051948051951E-2</v>
      </c>
      <c r="H10" s="28">
        <f>COUNTIFS(Φύλλο1!$D:$D,"&gt;=5",Φύλλο1!$M:$M,$B10)</f>
        <v>3</v>
      </c>
      <c r="I10" s="36">
        <f t="shared" si="2"/>
        <v>0.11538461538461539</v>
      </c>
      <c r="J10" s="30">
        <f>COUNTIFS(Φύλλο1!$F:$F,"1",Φύλλο1!$M:$M,$B10)</f>
        <v>4</v>
      </c>
      <c r="K10" s="44">
        <f t="shared" si="3"/>
        <v>8.6956521739130432E-2</v>
      </c>
      <c r="L10" s="28">
        <f>COUNTIFS(Φύλλο1!$F:$F,"2",Φύλλο1!$M:$M,$B10)</f>
        <v>3</v>
      </c>
      <c r="M10" s="36">
        <f t="shared" si="4"/>
        <v>5.2631578947368418E-2</v>
      </c>
      <c r="N10" s="25">
        <f>COUNTIFS(Φύλλο1!$G:$G,"1",Φύλλο1!$M:$M,$B10)</f>
        <v>4</v>
      </c>
      <c r="O10" s="44">
        <f t="shared" si="5"/>
        <v>4.9382716049382713E-2</v>
      </c>
      <c r="P10" s="28">
        <f>COUNTIFS(Φύλλο1!$G:$G,"2",Φύλλο1!$M:$M,$B10)</f>
        <v>2</v>
      </c>
      <c r="Q10" s="36">
        <f t="shared" si="6"/>
        <v>9.5238095238095233E-2</v>
      </c>
    </row>
    <row r="11" spans="2:17" ht="15" customHeight="1" x14ac:dyDescent="0.25">
      <c r="B11" s="15">
        <v>6</v>
      </c>
      <c r="C11" s="52" t="s">
        <v>114</v>
      </c>
      <c r="D11" s="39">
        <f>COUNTIF(Φύλλο1!$M:$M,$B11)</f>
        <v>1</v>
      </c>
      <c r="E11" s="36">
        <f t="shared" si="0"/>
        <v>9.7087378640776691E-3</v>
      </c>
      <c r="F11" s="25">
        <f>COUNTIFS(Φύλλο1!$D:$D,"&lt;=4",Φύλλο1!$M:$M,$B11)</f>
        <v>1</v>
      </c>
      <c r="G11" s="44">
        <f t="shared" si="1"/>
        <v>1.2987012987012988E-2</v>
      </c>
      <c r="H11" s="28">
        <f>COUNTIFS(Φύλλο1!$D:$D,"&gt;=5",Φύλλο1!$M:$M,$B11)</f>
        <v>0</v>
      </c>
      <c r="I11" s="36">
        <f t="shared" si="2"/>
        <v>0</v>
      </c>
      <c r="J11" s="30">
        <f>COUNTIFS(Φύλλο1!$F:$F,"1",Φύλλο1!$M:$M,$B11)</f>
        <v>1</v>
      </c>
      <c r="K11" s="44">
        <f t="shared" si="3"/>
        <v>2.1739130434782608E-2</v>
      </c>
      <c r="L11" s="28">
        <f>COUNTIFS(Φύλλο1!$F:$F,"2",Φύλλο1!$M:$M,$B11)</f>
        <v>0</v>
      </c>
      <c r="M11" s="36">
        <f t="shared" si="4"/>
        <v>0</v>
      </c>
      <c r="N11" s="25">
        <f>COUNTIFS(Φύλλο1!$G:$G,"1",Φύλλο1!$M:$M,$B11)</f>
        <v>1</v>
      </c>
      <c r="O11" s="44">
        <f t="shared" si="5"/>
        <v>1.2345679012345678E-2</v>
      </c>
      <c r="P11" s="28">
        <f>COUNTIFS(Φύλλο1!$G:$G,"2",Φύλλο1!$M:$M,$B11)</f>
        <v>0</v>
      </c>
      <c r="Q11" s="36">
        <f t="shared" si="6"/>
        <v>0</v>
      </c>
    </row>
    <row r="12" spans="2:17" ht="15" customHeight="1" x14ac:dyDescent="0.25">
      <c r="B12" s="15"/>
      <c r="C12" s="20"/>
      <c r="D12" s="39"/>
      <c r="E12" s="18"/>
      <c r="F12" s="25"/>
      <c r="G12" s="37"/>
      <c r="H12" s="28"/>
      <c r="I12" s="18"/>
      <c r="J12" s="30"/>
      <c r="K12" s="37"/>
      <c r="L12" s="28"/>
      <c r="M12" s="18"/>
      <c r="N12" s="25"/>
      <c r="O12" s="37"/>
      <c r="P12" s="28"/>
      <c r="Q12" s="18"/>
    </row>
    <row r="13" spans="2:17" ht="15" customHeight="1" x14ac:dyDescent="0.25">
      <c r="B13" s="15"/>
      <c r="C13" s="21" t="s">
        <v>71</v>
      </c>
      <c r="D13" s="39">
        <f>SUM(D6:D11)</f>
        <v>103</v>
      </c>
      <c r="E13" s="18"/>
      <c r="F13" s="25">
        <f>SUM(F6:F11)</f>
        <v>77</v>
      </c>
      <c r="G13" s="37"/>
      <c r="H13" s="28">
        <f>SUM(H6:H11)</f>
        <v>26</v>
      </c>
      <c r="I13" s="18"/>
      <c r="J13" s="30">
        <f>SUM(J6:J11)</f>
        <v>46</v>
      </c>
      <c r="K13" s="37"/>
      <c r="L13" s="28">
        <f>SUM(L6:L11)</f>
        <v>57</v>
      </c>
      <c r="M13" s="18"/>
      <c r="N13" s="25">
        <f>SUM(N6:N11)</f>
        <v>81</v>
      </c>
      <c r="O13" s="37"/>
      <c r="P13" s="28">
        <f>SUM(P6:P11)</f>
        <v>21</v>
      </c>
      <c r="Q13" s="18"/>
    </row>
    <row r="14" spans="2:17" ht="15.75" thickBot="1" x14ac:dyDescent="0.3">
      <c r="B14" s="17"/>
      <c r="C14" s="23"/>
      <c r="D14" s="40"/>
      <c r="E14" s="19"/>
      <c r="F14" s="26"/>
      <c r="G14" s="38"/>
      <c r="H14" s="29"/>
      <c r="I14" s="19"/>
      <c r="J14" s="31"/>
      <c r="K14" s="38"/>
      <c r="L14" s="29"/>
      <c r="M14" s="19"/>
      <c r="N14" s="26"/>
      <c r="O14" s="38"/>
      <c r="P14" s="29"/>
      <c r="Q14" s="19"/>
    </row>
    <row r="15" spans="2:17" ht="15.75" thickTop="1" x14ac:dyDescent="0.25"/>
    <row r="17" spans="2:17" ht="15.75" thickBot="1" x14ac:dyDescent="0.3"/>
    <row r="18" spans="2:17" ht="24" customHeight="1" thickTop="1" thickBot="1" x14ac:dyDescent="0.35">
      <c r="B18" s="48" t="s">
        <v>120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7"/>
    </row>
    <row r="19" spans="2:17" ht="15.75" thickTop="1" x14ac:dyDescent="0.25">
      <c r="B19" s="14"/>
      <c r="C19" s="35"/>
      <c r="D19" s="41" t="s">
        <v>85</v>
      </c>
      <c r="E19" s="42"/>
      <c r="F19" s="41" t="s">
        <v>86</v>
      </c>
      <c r="G19" s="43"/>
      <c r="H19" s="43"/>
      <c r="I19" s="42"/>
      <c r="J19" s="41" t="s">
        <v>87</v>
      </c>
      <c r="K19" s="43"/>
      <c r="L19" s="43"/>
      <c r="M19" s="42"/>
      <c r="N19" s="41" t="s">
        <v>90</v>
      </c>
      <c r="O19" s="43"/>
      <c r="P19" s="43"/>
      <c r="Q19" s="42"/>
    </row>
    <row r="20" spans="2:17" x14ac:dyDescent="0.25">
      <c r="B20" s="15"/>
      <c r="C20" s="20"/>
      <c r="D20" s="39"/>
      <c r="E20" s="18"/>
      <c r="F20" s="45" t="s">
        <v>67</v>
      </c>
      <c r="G20" s="24"/>
      <c r="H20" s="27" t="s">
        <v>68</v>
      </c>
      <c r="I20" s="46"/>
      <c r="J20" s="45" t="s">
        <v>88</v>
      </c>
      <c r="K20" s="24"/>
      <c r="L20" s="27" t="s">
        <v>89</v>
      </c>
      <c r="M20" s="46"/>
      <c r="N20" s="45" t="s">
        <v>69</v>
      </c>
      <c r="O20" s="24"/>
      <c r="P20" s="27" t="s">
        <v>70</v>
      </c>
      <c r="Q20" s="46"/>
    </row>
    <row r="21" spans="2:17" x14ac:dyDescent="0.25">
      <c r="B21" s="15"/>
      <c r="C21" s="20"/>
      <c r="D21" s="39" t="s">
        <v>92</v>
      </c>
      <c r="E21" s="18" t="s">
        <v>93</v>
      </c>
      <c r="F21" s="25" t="s">
        <v>92</v>
      </c>
      <c r="G21" s="37" t="s">
        <v>93</v>
      </c>
      <c r="H21" s="28" t="s">
        <v>92</v>
      </c>
      <c r="I21" s="18" t="s">
        <v>93</v>
      </c>
      <c r="J21" s="30" t="s">
        <v>92</v>
      </c>
      <c r="K21" s="37" t="s">
        <v>93</v>
      </c>
      <c r="L21" s="28" t="s">
        <v>92</v>
      </c>
      <c r="M21" s="18" t="s">
        <v>93</v>
      </c>
      <c r="N21" s="25" t="s">
        <v>92</v>
      </c>
      <c r="O21" s="37" t="s">
        <v>93</v>
      </c>
      <c r="P21" s="28" t="s">
        <v>92</v>
      </c>
      <c r="Q21" s="18" t="s">
        <v>93</v>
      </c>
    </row>
    <row r="22" spans="2:17" x14ac:dyDescent="0.25">
      <c r="B22" s="15">
        <v>1</v>
      </c>
      <c r="C22" s="49" t="s">
        <v>115</v>
      </c>
      <c r="D22" s="39">
        <f>COUNTIF(Φύλλο1!$M:$O,$B22)</f>
        <v>68</v>
      </c>
      <c r="E22" s="36">
        <f>D22/$D$29</f>
        <v>0.27642276422764228</v>
      </c>
      <c r="F22" s="25">
        <f>COUNTIFS(Φύλλο1!$D:$D,"&lt;=4",Φύλλο1!$M:$M,$B22)+COUNTIFS(Φύλλο1!$D:$D,"&lt;=4",Φύλλο1!$N:$N,$B22)+COUNTIFS(Φύλλο1!$D:$D,"&lt;=4",Φύλλο1!$O:$O,$B22)</f>
        <v>54</v>
      </c>
      <c r="G22" s="44">
        <f>F22/$F$29</f>
        <v>0.2983425414364641</v>
      </c>
      <c r="H22" s="28">
        <f>COUNTIFS(Φύλλο1!$D:$D,"&gt;=5",Φύλλο1!$M:$M,$B22)+COUNTIFS(Φύλλο1!$D:$D,"&gt;=5",Φύλλο1!$N:$N,$B22)+COUNTIFS(Φύλλο1!$D:$D,"&gt;=5",Φύλλο1!$O:$O,$B22)</f>
        <v>14</v>
      </c>
      <c r="I22" s="36">
        <f>H22/$H$29</f>
        <v>0.2153846153846154</v>
      </c>
      <c r="J22" s="30">
        <f>COUNTIFS(Φύλλο1!$F:$F,"1",Φύλλο1!$M:$M,$B22)+COUNTIFS(Φύλλο1!$F:$F,"1",Φύλλο1!$N:$N,$B22)+COUNTIFS(Φύλλο1!$F:$F,"1",Φύλλο1!$O:$O,$B22)</f>
        <v>28</v>
      </c>
      <c r="K22" s="44">
        <f>J22/$J$29</f>
        <v>0.25925925925925924</v>
      </c>
      <c r="L22" s="28">
        <f>COUNTIFS(Φύλλο1!$F:$F,"2",Φύλλο1!$M:$M,$B22)+COUNTIFS(Φύλλο1!$F:$F,"2",Φύλλο1!$N:$N,$B22)+COUNTIFS(Φύλλο1!$F:$F,"2",Φύλλο1!$O:$O,$B22)</f>
        <v>40</v>
      </c>
      <c r="M22" s="36">
        <f>L22/$L$29</f>
        <v>0.28985507246376813</v>
      </c>
      <c r="N22" s="25">
        <f>COUNTIFS(Φύλλο1!$G:$G,"1",Φύλλο1!$M:$M,$B22)+COUNTIFS(Φύλλο1!$G:$G,"1",Φύλλο1!$N:$N,$B22)+COUNTIFS(Φύλλο1!$G:$G,"1",Φύλλο1!$O:$O,$B22)</f>
        <v>50</v>
      </c>
      <c r="O22" s="44">
        <f>N22/$N$29</f>
        <v>0.25773195876288657</v>
      </c>
      <c r="P22" s="28">
        <f>COUNTIFS(Φύλλο1!$G:$G,"2",Φύλλο1!$M:$M,$B22)+COUNTIFS(Φύλλο1!$G:$G,"2",Φύλλο1!$N:$N,$B22)+COUNTIFS(Φύλλο1!$G:$G,"2",Φύλλο1!$O:$O,$B22)</f>
        <v>17</v>
      </c>
      <c r="Q22" s="36">
        <f>P22/$P$29</f>
        <v>0.34693877551020408</v>
      </c>
    </row>
    <row r="23" spans="2:17" ht="22.5" x14ac:dyDescent="0.25">
      <c r="B23" s="15">
        <v>2</v>
      </c>
      <c r="C23" s="49" t="s">
        <v>116</v>
      </c>
      <c r="D23" s="39">
        <f>COUNTIF(Φύλλο1!$M:$O,$B23)</f>
        <v>68</v>
      </c>
      <c r="E23" s="36">
        <f t="shared" ref="E23:E27" si="7">D23/$D$29</f>
        <v>0.27642276422764228</v>
      </c>
      <c r="F23" s="25">
        <f>COUNTIFS(Φύλλο1!$D:$D,"&lt;=4",Φύλλο1!$M:$M,$B23)+COUNTIFS(Φύλλο1!$D:$D,"&lt;=4",Φύλλο1!$N:$N,$B23)+COUNTIFS(Φύλλο1!$D:$D,"&lt;=4",Φύλλο1!$O:$O,$B23)</f>
        <v>49</v>
      </c>
      <c r="G23" s="44">
        <f t="shared" ref="G23:G27" si="8">F23/$F$29</f>
        <v>0.27071823204419887</v>
      </c>
      <c r="H23" s="28">
        <f>COUNTIFS(Φύλλο1!$D:$D,"&gt;=5",Φύλλο1!$M:$M,$B23)+COUNTIFS(Φύλλο1!$D:$D,"&gt;=5",Φύλλο1!$N:$N,$B23)+COUNTIFS(Φύλλο1!$D:$D,"&gt;=5",Φύλλο1!$O:$O,$B23)</f>
        <v>19</v>
      </c>
      <c r="I23" s="36">
        <f t="shared" ref="I23:I27" si="9">H23/$H$29</f>
        <v>0.29230769230769232</v>
      </c>
      <c r="J23" s="30">
        <f>COUNTIFS(Φύλλο1!$F:$F,"1",Φύλλο1!$M:$M,$B23)+COUNTIFS(Φύλλο1!$F:$F,"1",Φύλλο1!$N:$N,$B23)+COUNTIFS(Φύλλο1!$F:$F,"1",Φύλλο1!$O:$O,$B23)</f>
        <v>32</v>
      </c>
      <c r="K23" s="44">
        <f t="shared" ref="K23:K27" si="10">J23/$J$29</f>
        <v>0.29629629629629628</v>
      </c>
      <c r="L23" s="28">
        <f>COUNTIFS(Φύλλο1!$F:$F,"2",Φύλλο1!$M:$M,$B23)+COUNTIFS(Φύλλο1!$F:$F,"2",Φύλλο1!$N:$N,$B23)+COUNTIFS(Φύλλο1!$F:$F,"2",Φύλλο1!$O:$O,$B23)</f>
        <v>36</v>
      </c>
      <c r="M23" s="36">
        <f t="shared" ref="M23:M27" si="11">L23/$L$29</f>
        <v>0.2608695652173913</v>
      </c>
      <c r="N23" s="25">
        <f>COUNTIFS(Φύλλο1!$G:$G,"1",Φύλλο1!$M:$M,$B23)+COUNTIFS(Φύλλο1!$G:$G,"1",Φύλλο1!$N:$N,$B23)+COUNTIFS(Φύλλο1!$G:$G,"1",Φύλλο1!$O:$O,$B23)</f>
        <v>55</v>
      </c>
      <c r="O23" s="44">
        <f t="shared" ref="O23:O27" si="12">N23/$N$29</f>
        <v>0.28350515463917525</v>
      </c>
      <c r="P23" s="28">
        <f>COUNTIFS(Φύλλο1!$G:$G,"2",Φύλλο1!$M:$M,$B23)+COUNTIFS(Φύλλο1!$G:$G,"2",Φύλλο1!$N:$N,$B23)+COUNTIFS(Φύλλο1!$G:$G,"2",Φύλλο1!$O:$O,$B23)</f>
        <v>13</v>
      </c>
      <c r="Q23" s="36">
        <f t="shared" ref="Q23:Q27" si="13">P23/$P$29</f>
        <v>0.26530612244897961</v>
      </c>
    </row>
    <row r="24" spans="2:17" ht="22.5" x14ac:dyDescent="0.25">
      <c r="B24" s="15">
        <v>3</v>
      </c>
      <c r="C24" s="49" t="s">
        <v>117</v>
      </c>
      <c r="D24" s="39">
        <f>COUNTIF(Φύλλο1!$M:$O,$B24)</f>
        <v>54</v>
      </c>
      <c r="E24" s="36">
        <f t="shared" si="7"/>
        <v>0.21951219512195122</v>
      </c>
      <c r="F24" s="25">
        <f>COUNTIFS(Φύλλο1!$D:$D,"&lt;=4",Φύλλο1!$M:$M,$B24)+COUNTIFS(Φύλλο1!$D:$D,"&lt;=4",Φύλλο1!$N:$N,$B24)+COUNTIFS(Φύλλο1!$D:$D,"&lt;=4",Φύλλο1!$O:$O,$B24)</f>
        <v>38</v>
      </c>
      <c r="G24" s="44">
        <f t="shared" si="8"/>
        <v>0.20994475138121546</v>
      </c>
      <c r="H24" s="28">
        <f>COUNTIFS(Φύλλο1!$D:$D,"&gt;=5",Φύλλο1!$M:$M,$B24)+COUNTIFS(Φύλλο1!$D:$D,"&gt;=5",Φύλλο1!$N:$N,$B24)+COUNTIFS(Φύλλο1!$D:$D,"&gt;=5",Φύλλο1!$O:$O,$B24)</f>
        <v>16</v>
      </c>
      <c r="I24" s="36">
        <f t="shared" si="9"/>
        <v>0.24615384615384617</v>
      </c>
      <c r="J24" s="30">
        <f>COUNTIFS(Φύλλο1!$F:$F,"1",Φύλλο1!$M:$M,$B24)+COUNTIFS(Φύλλο1!$F:$F,"1",Φύλλο1!$N:$N,$B24)+COUNTIFS(Φύλλο1!$F:$F,"1",Φύλλο1!$O:$O,$B24)</f>
        <v>22</v>
      </c>
      <c r="K24" s="44">
        <f t="shared" si="10"/>
        <v>0.20370370370370369</v>
      </c>
      <c r="L24" s="28">
        <f>COUNTIFS(Φύλλο1!$F:$F,"2",Φύλλο1!$M:$M,$B24)+COUNTIFS(Φύλλο1!$F:$F,"2",Φύλλο1!$N:$N,$B24)+COUNTIFS(Φύλλο1!$F:$F,"2",Φύλλο1!$O:$O,$B24)</f>
        <v>32</v>
      </c>
      <c r="M24" s="36">
        <f t="shared" si="11"/>
        <v>0.2318840579710145</v>
      </c>
      <c r="N24" s="25">
        <f>COUNTIFS(Φύλλο1!$G:$G,"1",Φύλλο1!$M:$M,$B24)+COUNTIFS(Φύλλο1!$G:$G,"1",Φύλλο1!$N:$N,$B24)+COUNTIFS(Φύλλο1!$G:$G,"1",Φύλλο1!$O:$O,$B24)</f>
        <v>43</v>
      </c>
      <c r="O24" s="44">
        <f t="shared" si="12"/>
        <v>0.22164948453608246</v>
      </c>
      <c r="P24" s="28">
        <f>COUNTIFS(Φύλλο1!$G:$G,"2",Φύλλο1!$M:$M,$B24)+COUNTIFS(Φύλλο1!$G:$G,"2",Φύλλο1!$N:$N,$B24)+COUNTIFS(Φύλλο1!$G:$G,"2",Φύλλο1!$O:$O,$B24)</f>
        <v>10</v>
      </c>
      <c r="Q24" s="36">
        <f t="shared" si="13"/>
        <v>0.20408163265306123</v>
      </c>
    </row>
    <row r="25" spans="2:17" ht="22.5" x14ac:dyDescent="0.25">
      <c r="B25" s="15">
        <v>4</v>
      </c>
      <c r="C25" s="49" t="s">
        <v>118</v>
      </c>
      <c r="D25" s="39">
        <f>COUNTIF(Φύλλο1!$M:$O,$B25)</f>
        <v>35</v>
      </c>
      <c r="E25" s="36">
        <f t="shared" si="7"/>
        <v>0.14227642276422764</v>
      </c>
      <c r="F25" s="25">
        <f>COUNTIFS(Φύλλο1!$D:$D,"&lt;=4",Φύλλο1!$M:$M,$B25)+COUNTIFS(Φύλλο1!$D:$D,"&lt;=4",Φύλλο1!$N:$N,$B25)+COUNTIFS(Φύλλο1!$D:$D,"&lt;=4",Φύλλο1!$O:$O,$B25)</f>
        <v>24</v>
      </c>
      <c r="G25" s="44">
        <f t="shared" si="8"/>
        <v>0.13259668508287292</v>
      </c>
      <c r="H25" s="28">
        <f>COUNTIFS(Φύλλο1!$D:$D,"&gt;=5",Φύλλο1!$M:$M,$B25)+COUNTIFS(Φύλλο1!$D:$D,"&gt;=5",Φύλλο1!$N:$N,$B25)+COUNTIFS(Φύλλο1!$D:$D,"&gt;=5",Φύλλο1!$O:$O,$B25)</f>
        <v>11</v>
      </c>
      <c r="I25" s="36">
        <f t="shared" si="9"/>
        <v>0.16923076923076924</v>
      </c>
      <c r="J25" s="30">
        <f>COUNTIFS(Φύλλο1!$F:$F,"1",Φύλλο1!$M:$M,$B25)+COUNTIFS(Φύλλο1!$F:$F,"1",Φύλλο1!$N:$N,$B25)+COUNTIFS(Φύλλο1!$F:$F,"1",Φύλλο1!$O:$O,$B25)</f>
        <v>15</v>
      </c>
      <c r="K25" s="44">
        <f t="shared" si="10"/>
        <v>0.1388888888888889</v>
      </c>
      <c r="L25" s="28">
        <f>COUNTIFS(Φύλλο1!$F:$F,"2",Φύλλο1!$M:$M,$B25)+COUNTIFS(Φύλλο1!$F:$F,"2",Φύλλο1!$N:$N,$B25)+COUNTIFS(Φύλλο1!$F:$F,"2",Φύλλο1!$O:$O,$B25)</f>
        <v>20</v>
      </c>
      <c r="M25" s="36">
        <f t="shared" si="11"/>
        <v>0.14492753623188406</v>
      </c>
      <c r="N25" s="25">
        <f>COUNTIFS(Φύλλο1!$G:$G,"1",Φύλλο1!$M:$M,$B25)+COUNTIFS(Φύλλο1!$G:$G,"1",Φύλλο1!$N:$N,$B25)+COUNTIFS(Φύλλο1!$G:$G,"1",Φύλλο1!$O:$O,$B25)</f>
        <v>28</v>
      </c>
      <c r="O25" s="44">
        <f t="shared" si="12"/>
        <v>0.14432989690721648</v>
      </c>
      <c r="P25" s="28">
        <f>COUNTIFS(Φύλλο1!$G:$G,"2",Φύλλο1!$M:$M,$B25)+COUNTIFS(Φύλλο1!$G:$G,"2",Φύλλο1!$N:$N,$B25)+COUNTIFS(Φύλλο1!$G:$G,"2",Φύλλο1!$O:$O,$B25)</f>
        <v>7</v>
      </c>
      <c r="Q25" s="36">
        <f t="shared" si="13"/>
        <v>0.14285714285714285</v>
      </c>
    </row>
    <row r="26" spans="2:17" x14ac:dyDescent="0.25">
      <c r="B26" s="15">
        <v>5</v>
      </c>
      <c r="C26" s="49" t="s">
        <v>119</v>
      </c>
      <c r="D26" s="39">
        <f>COUNTIF(Φύλλο1!$M:$O,$B26)</f>
        <v>17</v>
      </c>
      <c r="E26" s="36">
        <f t="shared" si="7"/>
        <v>6.910569105691057E-2</v>
      </c>
      <c r="F26" s="25">
        <f>COUNTIFS(Φύλλο1!$D:$D,"&lt;=4",Φύλλο1!$M:$M,$B26)+COUNTIFS(Φύλλο1!$D:$D,"&lt;=4",Φύλλο1!$N:$N,$B26)+COUNTIFS(Φύλλο1!$D:$D,"&lt;=4",Φύλλο1!$O:$O,$B26)</f>
        <v>12</v>
      </c>
      <c r="G26" s="44">
        <f t="shared" si="8"/>
        <v>6.6298342541436461E-2</v>
      </c>
      <c r="H26" s="28">
        <f>COUNTIFS(Φύλλο1!$D:$D,"&gt;=5",Φύλλο1!$M:$M,$B26)+COUNTIFS(Φύλλο1!$D:$D,"&gt;=5",Φύλλο1!$N:$N,$B26)+COUNTIFS(Φύλλο1!$D:$D,"&gt;=5",Φύλλο1!$O:$O,$B26)</f>
        <v>5</v>
      </c>
      <c r="I26" s="36">
        <f t="shared" si="9"/>
        <v>7.6923076923076927E-2</v>
      </c>
      <c r="J26" s="30">
        <f>COUNTIFS(Φύλλο1!$F:$F,"1",Φύλλο1!$M:$M,$B26)+COUNTIFS(Φύλλο1!$F:$F,"1",Φύλλο1!$N:$N,$B26)+COUNTIFS(Φύλλο1!$F:$F,"1",Φύλλο1!$O:$O,$B26)</f>
        <v>7</v>
      </c>
      <c r="K26" s="44">
        <f t="shared" si="10"/>
        <v>6.4814814814814811E-2</v>
      </c>
      <c r="L26" s="28">
        <f>COUNTIFS(Φύλλο1!$F:$F,"2",Φύλλο1!$M:$M,$B26)+COUNTIFS(Φύλλο1!$F:$F,"2",Φύλλο1!$N:$N,$B26)+COUNTIFS(Φύλλο1!$F:$F,"2",Φύλλο1!$O:$O,$B26)</f>
        <v>10</v>
      </c>
      <c r="M26" s="36">
        <f t="shared" si="11"/>
        <v>7.2463768115942032E-2</v>
      </c>
      <c r="N26" s="25">
        <f>COUNTIFS(Φύλλο1!$G:$G,"1",Φύλλο1!$M:$M,$B26)+COUNTIFS(Φύλλο1!$G:$G,"1",Φύλλο1!$N:$N,$B26)+COUNTIFS(Φύλλο1!$G:$G,"1",Φύλλο1!$O:$O,$B26)</f>
        <v>14</v>
      </c>
      <c r="O26" s="44">
        <f t="shared" si="12"/>
        <v>7.2164948453608241E-2</v>
      </c>
      <c r="P26" s="28">
        <f>COUNTIFS(Φύλλο1!$G:$G,"2",Φύλλο1!$M:$M,$B26)+COUNTIFS(Φύλλο1!$G:$G,"2",Φύλλο1!$N:$N,$B26)+COUNTIFS(Φύλλο1!$G:$G,"2",Φύλλο1!$O:$O,$B26)</f>
        <v>2</v>
      </c>
      <c r="Q26" s="36">
        <f t="shared" si="13"/>
        <v>4.0816326530612242E-2</v>
      </c>
    </row>
    <row r="27" spans="2:17" ht="15" customHeight="1" x14ac:dyDescent="0.25">
      <c r="B27" s="15">
        <v>6</v>
      </c>
      <c r="C27" s="52" t="s">
        <v>114</v>
      </c>
      <c r="D27" s="39">
        <f>COUNTIF(Φύλλο1!$M:$O,$B27)</f>
        <v>4</v>
      </c>
      <c r="E27" s="36">
        <f t="shared" si="7"/>
        <v>1.6260162601626018E-2</v>
      </c>
      <c r="F27" s="25">
        <f>COUNTIFS(Φύλλο1!$D:$D,"&lt;=4",Φύλλο1!$M:$M,$B27)+COUNTIFS(Φύλλο1!$D:$D,"&lt;=4",Φύλλο1!$N:$N,$B27)+COUNTIFS(Φύλλο1!$D:$D,"&lt;=4",Φύλλο1!$O:$O,$B27)</f>
        <v>4</v>
      </c>
      <c r="G27" s="44">
        <f t="shared" si="8"/>
        <v>2.2099447513812154E-2</v>
      </c>
      <c r="H27" s="28">
        <f>COUNTIFS(Φύλλο1!$D:$D,"&gt;=5",Φύλλο1!$M:$M,$B27)+COUNTIFS(Φύλλο1!$D:$D,"&gt;=5",Φύλλο1!$N:$N,$B27)+COUNTIFS(Φύλλο1!$D:$D,"&gt;=5",Φύλλο1!$O:$O,$B27)</f>
        <v>0</v>
      </c>
      <c r="I27" s="36">
        <f t="shared" si="9"/>
        <v>0</v>
      </c>
      <c r="J27" s="30">
        <f>COUNTIFS(Φύλλο1!$F:$F,"1",Φύλλο1!$M:$M,$B27)+COUNTIFS(Φύλλο1!$F:$F,"1",Φύλλο1!$N:$N,$B27)+COUNTIFS(Φύλλο1!$F:$F,"1",Φύλλο1!$O:$O,$B27)</f>
        <v>4</v>
      </c>
      <c r="K27" s="44">
        <f t="shared" si="10"/>
        <v>3.7037037037037035E-2</v>
      </c>
      <c r="L27" s="28">
        <f>COUNTIFS(Φύλλο1!$F:$F,"2",Φύλλο1!$M:$M,$B27)+COUNTIFS(Φύλλο1!$F:$F,"2",Φύλλο1!$N:$N,$B27)+COUNTIFS(Φύλλο1!$F:$F,"2",Φύλλο1!$O:$O,$B27)</f>
        <v>0</v>
      </c>
      <c r="M27" s="36">
        <f t="shared" si="11"/>
        <v>0</v>
      </c>
      <c r="N27" s="25">
        <f>COUNTIFS(Φύλλο1!$G:$G,"1",Φύλλο1!$M:$M,$B27)+COUNTIFS(Φύλλο1!$G:$G,"1",Φύλλο1!$N:$N,$B27)+COUNTIFS(Φύλλο1!$G:$G,"1",Φύλλο1!$O:$O,$B27)</f>
        <v>4</v>
      </c>
      <c r="O27" s="44">
        <f t="shared" si="12"/>
        <v>2.0618556701030927E-2</v>
      </c>
      <c r="P27" s="28">
        <f>COUNTIFS(Φύλλο1!$G:$G,"2",Φύλλο1!$M:$M,$B27)+COUNTIFS(Φύλλο1!$G:$G,"2",Φύλλο1!$N:$N,$B27)+COUNTIFS(Φύλλο1!$G:$G,"2",Φύλλο1!$O:$O,$B27)</f>
        <v>0</v>
      </c>
      <c r="Q27" s="36">
        <f t="shared" si="13"/>
        <v>0</v>
      </c>
    </row>
    <row r="28" spans="2:17" ht="15" customHeight="1" x14ac:dyDescent="0.25">
      <c r="B28" s="15"/>
      <c r="C28" s="20"/>
      <c r="D28" s="39"/>
      <c r="E28" s="18"/>
      <c r="F28" s="25"/>
      <c r="G28" s="37"/>
      <c r="H28" s="28"/>
      <c r="I28" s="18"/>
      <c r="J28" s="30"/>
      <c r="K28" s="37"/>
      <c r="L28" s="28"/>
      <c r="M28" s="18"/>
      <c r="N28" s="25"/>
      <c r="O28" s="37"/>
      <c r="P28" s="28"/>
      <c r="Q28" s="18"/>
    </row>
    <row r="29" spans="2:17" ht="15" customHeight="1" x14ac:dyDescent="0.25">
      <c r="B29" s="15"/>
      <c r="C29" s="21" t="s">
        <v>71</v>
      </c>
      <c r="D29" s="39">
        <f>SUM(D22:D27)</f>
        <v>246</v>
      </c>
      <c r="E29" s="18"/>
      <c r="F29" s="25">
        <f>SUM(F22:F27)</f>
        <v>181</v>
      </c>
      <c r="G29" s="37"/>
      <c r="H29" s="28">
        <f>SUM(H22:H27)</f>
        <v>65</v>
      </c>
      <c r="I29" s="18"/>
      <c r="J29" s="30">
        <f>SUM(J22:J27)</f>
        <v>108</v>
      </c>
      <c r="K29" s="37"/>
      <c r="L29" s="28">
        <f>SUM(L22:L27)</f>
        <v>138</v>
      </c>
      <c r="M29" s="18"/>
      <c r="N29" s="25">
        <f>SUM(N22:N27)</f>
        <v>194</v>
      </c>
      <c r="O29" s="37"/>
      <c r="P29" s="28">
        <f>SUM(P22:P27)</f>
        <v>49</v>
      </c>
      <c r="Q29" s="18"/>
    </row>
    <row r="30" spans="2:17" ht="15.75" thickBot="1" x14ac:dyDescent="0.3">
      <c r="B30" s="17"/>
      <c r="C30" s="23"/>
      <c r="D30" s="40"/>
      <c r="E30" s="19"/>
      <c r="F30" s="26"/>
      <c r="G30" s="38"/>
      <c r="H30" s="29"/>
      <c r="I30" s="19"/>
      <c r="J30" s="31"/>
      <c r="K30" s="38"/>
      <c r="L30" s="29"/>
      <c r="M30" s="19"/>
      <c r="N30" s="26"/>
      <c r="O30" s="38"/>
      <c r="P30" s="29"/>
      <c r="Q30" s="19"/>
    </row>
    <row r="31" spans="2:17" ht="15.75" thickTop="1" x14ac:dyDescent="0.25"/>
  </sheetData>
  <mergeCells count="20">
    <mergeCell ref="D19:E19"/>
    <mergeCell ref="F19:I19"/>
    <mergeCell ref="J19:M19"/>
    <mergeCell ref="N19:Q19"/>
    <mergeCell ref="F20:G20"/>
    <mergeCell ref="H20:I20"/>
    <mergeCell ref="J20:K20"/>
    <mergeCell ref="L20:M20"/>
    <mergeCell ref="N20:O20"/>
    <mergeCell ref="P20:Q20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opLeftCell="A16" workbookViewId="0">
      <selection activeCell="R29" sqref="R29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121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x14ac:dyDescent="0.25">
      <c r="B6" s="15">
        <v>1</v>
      </c>
      <c r="C6" s="49" t="s">
        <v>123</v>
      </c>
      <c r="D6" s="39">
        <f>COUNTIF(Φύλλο1!$P:$P,$B6)</f>
        <v>21</v>
      </c>
      <c r="E6" s="36">
        <f>D6/$D$16</f>
        <v>0.20388349514563106</v>
      </c>
      <c r="F6" s="25">
        <f>COUNTIFS(Φύλλο1!$D:$D,"&lt;=4",Φύλλο1!$P:$P,$B6)</f>
        <v>16</v>
      </c>
      <c r="G6" s="44">
        <f>F6/$F$16</f>
        <v>0.20779220779220781</v>
      </c>
      <c r="H6" s="28">
        <f>COUNTIFS(Φύλλο1!$D:$D,"&gt;=5",Φύλλο1!$P:$P,$B6)</f>
        <v>5</v>
      </c>
      <c r="I6" s="36">
        <f>H6/$H$16</f>
        <v>0.19230769230769232</v>
      </c>
      <c r="J6" s="30">
        <f>COUNTIFS(Φύλλο1!$F:$F,"1",Φύλλο1!$P:$P,$B6)</f>
        <v>7</v>
      </c>
      <c r="K6" s="44">
        <f>J6/$J$16</f>
        <v>0.14893617021276595</v>
      </c>
      <c r="L6" s="28">
        <f>COUNTIFS(Φύλλο1!$F:$F,"2",Φύλλο1!$P:$P,$B6)</f>
        <v>14</v>
      </c>
      <c r="M6" s="36">
        <f>L6/$L$16</f>
        <v>0.25</v>
      </c>
      <c r="N6" s="25">
        <f>COUNTIFS(Φύλλο1!$G:$G,"1",Φύλλο1!$P:$P,$B6)</f>
        <v>17</v>
      </c>
      <c r="O6" s="44">
        <f>N6/$N$16</f>
        <v>0.21249999999999999</v>
      </c>
      <c r="P6" s="28">
        <f>COUNTIFS(Φύλλο1!$G:$G,"2",Φύλλο1!$P:$P,$B6)</f>
        <v>4</v>
      </c>
      <c r="Q6" s="36">
        <f>P6/$P$16</f>
        <v>0.18181818181818182</v>
      </c>
    </row>
    <row r="7" spans="2:17" ht="22.5" x14ac:dyDescent="0.25">
      <c r="B7" s="15">
        <v>2</v>
      </c>
      <c r="C7" s="49" t="s">
        <v>124</v>
      </c>
      <c r="D7" s="39">
        <f>COUNTIF(Φύλλο1!$P:$P,$B7)</f>
        <v>26</v>
      </c>
      <c r="E7" s="36">
        <f t="shared" ref="E7:E14" si="0">D7/$D$16</f>
        <v>0.25242718446601942</v>
      </c>
      <c r="F7" s="25">
        <f>COUNTIFS(Φύλλο1!$D:$D,"&lt;=4",Φύλλο1!$P:$P,$B7)</f>
        <v>21</v>
      </c>
      <c r="G7" s="44">
        <f t="shared" ref="G7:G14" si="1">F7/$F$16</f>
        <v>0.27272727272727271</v>
      </c>
      <c r="H7" s="28">
        <f>COUNTIFS(Φύλλο1!$D:$D,"&gt;=5",Φύλλο1!$P:$P,$B7)</f>
        <v>5</v>
      </c>
      <c r="I7" s="36">
        <f t="shared" ref="I7:I14" si="2">H7/$H$16</f>
        <v>0.19230769230769232</v>
      </c>
      <c r="J7" s="30">
        <f>COUNTIFS(Φύλλο1!$F:$F,"1",Φύλλο1!$P:$P,$B7)</f>
        <v>9</v>
      </c>
      <c r="K7" s="44">
        <f t="shared" ref="K7:K14" si="3">J7/$J$16</f>
        <v>0.19148936170212766</v>
      </c>
      <c r="L7" s="28">
        <f>COUNTIFS(Φύλλο1!$F:$F,"2",Φύλλο1!$P:$P,$B7)</f>
        <v>17</v>
      </c>
      <c r="M7" s="36">
        <f t="shared" ref="M7:M14" si="4">L7/$L$16</f>
        <v>0.30357142857142855</v>
      </c>
      <c r="N7" s="25">
        <f>COUNTIFS(Φύλλο1!$G:$G,"1",Φύλλο1!$P:$P,$B7)</f>
        <v>22</v>
      </c>
      <c r="O7" s="44">
        <f t="shared" ref="O7:O14" si="5">N7/$N$16</f>
        <v>0.27500000000000002</v>
      </c>
      <c r="P7" s="28">
        <f>COUNTIFS(Φύλλο1!$G:$G,"2",Φύλλο1!$P:$P,$B7)</f>
        <v>3</v>
      </c>
      <c r="Q7" s="36">
        <f t="shared" ref="Q7:Q14" si="6">P7/$P$16</f>
        <v>0.13636363636363635</v>
      </c>
    </row>
    <row r="8" spans="2:17" ht="45" x14ac:dyDescent="0.25">
      <c r="B8" s="15">
        <v>3</v>
      </c>
      <c r="C8" s="49" t="s">
        <v>125</v>
      </c>
      <c r="D8" s="39">
        <f>COUNTIF(Φύλλο1!$P:$P,$B8)</f>
        <v>16</v>
      </c>
      <c r="E8" s="36">
        <f t="shared" si="0"/>
        <v>0.1553398058252427</v>
      </c>
      <c r="F8" s="25">
        <f>COUNTIFS(Φύλλο1!$D:$D,"&lt;=4",Φύλλο1!$P:$P,$B8)</f>
        <v>9</v>
      </c>
      <c r="G8" s="44">
        <f t="shared" si="1"/>
        <v>0.11688311688311688</v>
      </c>
      <c r="H8" s="28">
        <f>COUNTIFS(Φύλλο1!$D:$D,"&gt;=5",Φύλλο1!$P:$P,$B8)</f>
        <v>7</v>
      </c>
      <c r="I8" s="36">
        <f t="shared" si="2"/>
        <v>0.26923076923076922</v>
      </c>
      <c r="J8" s="30">
        <f>COUNTIFS(Φύλλο1!$F:$F,"1",Φύλλο1!$P:$P,$B8)</f>
        <v>7</v>
      </c>
      <c r="K8" s="44">
        <f t="shared" si="3"/>
        <v>0.14893617021276595</v>
      </c>
      <c r="L8" s="28">
        <f>COUNTIFS(Φύλλο1!$F:$F,"2",Φύλλο1!$P:$P,$B8)</f>
        <v>9</v>
      </c>
      <c r="M8" s="36">
        <f t="shared" si="4"/>
        <v>0.16071428571428573</v>
      </c>
      <c r="N8" s="25">
        <f>COUNTIFS(Φύλλο1!$G:$G,"1",Φύλλο1!$P:$P,$B8)</f>
        <v>13</v>
      </c>
      <c r="O8" s="44">
        <f t="shared" si="5"/>
        <v>0.16250000000000001</v>
      </c>
      <c r="P8" s="28">
        <f>COUNTIFS(Φύλλο1!$G:$G,"2",Φύλλο1!$P:$P,$B8)</f>
        <v>3</v>
      </c>
      <c r="Q8" s="36">
        <f t="shared" si="6"/>
        <v>0.13636363636363635</v>
      </c>
    </row>
    <row r="9" spans="2:17" ht="33.75" x14ac:dyDescent="0.25">
      <c r="B9" s="15">
        <v>4</v>
      </c>
      <c r="C9" s="49" t="s">
        <v>126</v>
      </c>
      <c r="D9" s="39">
        <f>COUNTIF(Φύλλο1!$P:$P,$B9)</f>
        <v>25</v>
      </c>
      <c r="E9" s="36">
        <f t="shared" si="0"/>
        <v>0.24271844660194175</v>
      </c>
      <c r="F9" s="25">
        <f>COUNTIFS(Φύλλο1!$D:$D,"&lt;=4",Φύλλο1!$P:$P,$B9)</f>
        <v>20</v>
      </c>
      <c r="G9" s="44">
        <f t="shared" si="1"/>
        <v>0.25974025974025972</v>
      </c>
      <c r="H9" s="28">
        <f>COUNTIFS(Φύλλο1!$D:$D,"&gt;=5",Φύλλο1!$P:$P,$B9)</f>
        <v>5</v>
      </c>
      <c r="I9" s="36">
        <f t="shared" si="2"/>
        <v>0.19230769230769232</v>
      </c>
      <c r="J9" s="30">
        <f>COUNTIFS(Φύλλο1!$F:$F,"1",Φύλλο1!$P:$P,$B9)</f>
        <v>16</v>
      </c>
      <c r="K9" s="44">
        <f t="shared" si="3"/>
        <v>0.34042553191489361</v>
      </c>
      <c r="L9" s="28">
        <f>COUNTIFS(Φύλλο1!$F:$F,"2",Φύλλο1!$P:$P,$B9)</f>
        <v>9</v>
      </c>
      <c r="M9" s="36">
        <f t="shared" si="4"/>
        <v>0.16071428571428573</v>
      </c>
      <c r="N9" s="25">
        <f>COUNTIFS(Φύλλο1!$G:$G,"1",Φύλλο1!$P:$P,$B9)</f>
        <v>18</v>
      </c>
      <c r="O9" s="44">
        <f t="shared" si="5"/>
        <v>0.22500000000000001</v>
      </c>
      <c r="P9" s="28">
        <f>COUNTIFS(Φύλλο1!$G:$G,"2",Φύλλο1!$P:$P,$B9)</f>
        <v>7</v>
      </c>
      <c r="Q9" s="36">
        <f t="shared" si="6"/>
        <v>0.31818181818181818</v>
      </c>
    </row>
    <row r="10" spans="2:17" x14ac:dyDescent="0.25">
      <c r="B10" s="15">
        <v>5</v>
      </c>
      <c r="C10" s="49" t="s">
        <v>127</v>
      </c>
      <c r="D10" s="39">
        <f>COUNTIF(Φύλλο1!$P:$P,$B10)</f>
        <v>1</v>
      </c>
      <c r="E10" s="36">
        <f t="shared" si="0"/>
        <v>9.7087378640776691E-3</v>
      </c>
      <c r="F10" s="25">
        <f>COUNTIFS(Φύλλο1!$D:$D,"&lt;=4",Φύλλο1!$P:$P,$B10)</f>
        <v>1</v>
      </c>
      <c r="G10" s="44">
        <f t="shared" si="1"/>
        <v>1.2987012987012988E-2</v>
      </c>
      <c r="H10" s="28">
        <f>COUNTIFS(Φύλλο1!$D:$D,"&gt;=5",Φύλλο1!$P:$P,$B10)</f>
        <v>0</v>
      </c>
      <c r="I10" s="36">
        <f t="shared" si="2"/>
        <v>0</v>
      </c>
      <c r="J10" s="30">
        <f>COUNTIFS(Φύλλο1!$F:$F,"1",Φύλλο1!$P:$P,$B10)</f>
        <v>0</v>
      </c>
      <c r="K10" s="44">
        <f t="shared" si="3"/>
        <v>0</v>
      </c>
      <c r="L10" s="28">
        <f>COUNTIFS(Φύλλο1!$F:$F,"2",Φύλλο1!$P:$P,$B10)</f>
        <v>1</v>
      </c>
      <c r="M10" s="36">
        <f t="shared" si="4"/>
        <v>1.7857142857142856E-2</v>
      </c>
      <c r="N10" s="25">
        <f>COUNTIFS(Φύλλο1!$G:$G,"1",Φύλλο1!$P:$P,$B10)</f>
        <v>1</v>
      </c>
      <c r="O10" s="44">
        <f t="shared" si="5"/>
        <v>1.2500000000000001E-2</v>
      </c>
      <c r="P10" s="28">
        <f>COUNTIFS(Φύλλο1!$G:$G,"2",Φύλλο1!$P:$P,$B10)</f>
        <v>0</v>
      </c>
      <c r="Q10" s="36">
        <f t="shared" si="6"/>
        <v>0</v>
      </c>
    </row>
    <row r="11" spans="2:17" ht="33.75" x14ac:dyDescent="0.25">
      <c r="B11" s="15">
        <v>6</v>
      </c>
      <c r="C11" s="49" t="s">
        <v>130</v>
      </c>
      <c r="D11" s="39">
        <f>COUNTIF(Φύλλο1!$P:$P,$B11)</f>
        <v>10</v>
      </c>
      <c r="E11" s="36">
        <f t="shared" si="0"/>
        <v>9.7087378640776698E-2</v>
      </c>
      <c r="F11" s="25">
        <f>COUNTIFS(Φύλλο1!$D:$D,"&lt;=4",Φύλλο1!$P:$P,$B11)</f>
        <v>7</v>
      </c>
      <c r="G11" s="44">
        <f t="shared" si="1"/>
        <v>9.0909090909090912E-2</v>
      </c>
      <c r="H11" s="28">
        <f>COUNTIFS(Φύλλο1!$D:$D,"&gt;=5",Φύλλο1!$P:$P,$B11)</f>
        <v>3</v>
      </c>
      <c r="I11" s="36">
        <f t="shared" si="2"/>
        <v>0.11538461538461539</v>
      </c>
      <c r="J11" s="30">
        <f>COUNTIFS(Φύλλο1!$F:$F,"1",Φύλλο1!$P:$P,$B11)</f>
        <v>6</v>
      </c>
      <c r="K11" s="44">
        <f t="shared" si="3"/>
        <v>0.1276595744680851</v>
      </c>
      <c r="L11" s="28">
        <f>COUNTIFS(Φύλλο1!$F:$F,"2",Φύλλο1!$P:$P,$B11)</f>
        <v>4</v>
      </c>
      <c r="M11" s="36">
        <f t="shared" si="4"/>
        <v>7.1428571428571425E-2</v>
      </c>
      <c r="N11" s="25">
        <f>COUNTIFS(Φύλλο1!$G:$G,"1",Φύλλο1!$P:$P,$B11)</f>
        <v>6</v>
      </c>
      <c r="O11" s="44">
        <f t="shared" si="5"/>
        <v>7.4999999999999997E-2</v>
      </c>
      <c r="P11" s="28">
        <f>COUNTIFS(Φύλλο1!$G:$G,"2",Φύλλο1!$P:$P,$B11)</f>
        <v>4</v>
      </c>
      <c r="Q11" s="36">
        <f t="shared" si="6"/>
        <v>0.18181818181818182</v>
      </c>
    </row>
    <row r="12" spans="2:17" x14ac:dyDescent="0.25">
      <c r="B12" s="15">
        <v>7</v>
      </c>
      <c r="C12" s="49" t="s">
        <v>84</v>
      </c>
      <c r="D12" s="39">
        <f>COUNTIF(Φύλλο1!$P:$P,$B12)</f>
        <v>1</v>
      </c>
      <c r="E12" s="36">
        <f t="shared" si="0"/>
        <v>9.7087378640776691E-3</v>
      </c>
      <c r="F12" s="25">
        <f>COUNTIFS(Φύλλο1!$D:$D,"&lt;=4",Φύλλο1!$P:$P,$B12)</f>
        <v>0</v>
      </c>
      <c r="G12" s="44">
        <f t="shared" si="1"/>
        <v>0</v>
      </c>
      <c r="H12" s="28">
        <f>COUNTIFS(Φύλλο1!$D:$D,"&gt;=5",Φύλλο1!$P:$P,$B12)</f>
        <v>1</v>
      </c>
      <c r="I12" s="36">
        <f t="shared" si="2"/>
        <v>3.8461538461538464E-2</v>
      </c>
      <c r="J12" s="30">
        <f>COUNTIFS(Φύλλο1!$F:$F,"1",Φύλλο1!$P:$P,$B12)</f>
        <v>1</v>
      </c>
      <c r="K12" s="44">
        <f t="shared" si="3"/>
        <v>2.1276595744680851E-2</v>
      </c>
      <c r="L12" s="28">
        <f>COUNTIFS(Φύλλο1!$F:$F,"2",Φύλλο1!$P:$P,$B12)</f>
        <v>0</v>
      </c>
      <c r="M12" s="36">
        <f t="shared" si="4"/>
        <v>0</v>
      </c>
      <c r="N12" s="25">
        <f>COUNTIFS(Φύλλο1!$G:$G,"1",Φύλλο1!$P:$P,$B12)</f>
        <v>0</v>
      </c>
      <c r="O12" s="44">
        <f t="shared" si="5"/>
        <v>0</v>
      </c>
      <c r="P12" s="28">
        <f>COUNTIFS(Φύλλο1!$G:$G,"2",Φύλλο1!$P:$P,$B12)</f>
        <v>1</v>
      </c>
      <c r="Q12" s="36">
        <f t="shared" si="6"/>
        <v>4.5454545454545456E-2</v>
      </c>
    </row>
    <row r="13" spans="2:17" x14ac:dyDescent="0.25">
      <c r="B13" s="15">
        <v>8</v>
      </c>
      <c r="C13" s="49" t="s">
        <v>128</v>
      </c>
      <c r="D13" s="39">
        <f>COUNTIF(Φύλλο1!$P:$P,$B13)</f>
        <v>2</v>
      </c>
      <c r="E13" s="36">
        <f t="shared" si="0"/>
        <v>1.9417475728155338E-2</v>
      </c>
      <c r="F13" s="25">
        <f>COUNTIFS(Φύλλο1!$D:$D,"&lt;=4",Φύλλο1!$P:$P,$B13)</f>
        <v>2</v>
      </c>
      <c r="G13" s="44">
        <f t="shared" si="1"/>
        <v>2.5974025974025976E-2</v>
      </c>
      <c r="H13" s="28">
        <f>COUNTIFS(Φύλλο1!$D:$D,"&gt;=5",Φύλλο1!$P:$P,$B13)</f>
        <v>0</v>
      </c>
      <c r="I13" s="36">
        <f t="shared" si="2"/>
        <v>0</v>
      </c>
      <c r="J13" s="30">
        <f>COUNTIFS(Φύλλο1!$F:$F,"1",Φύλλο1!$P:$P,$B13)</f>
        <v>1</v>
      </c>
      <c r="K13" s="44">
        <f t="shared" si="3"/>
        <v>2.1276595744680851E-2</v>
      </c>
      <c r="L13" s="28">
        <f>COUNTIFS(Φύλλο1!$F:$F,"2",Φύλλο1!$P:$P,$B13)</f>
        <v>1</v>
      </c>
      <c r="M13" s="36">
        <f t="shared" si="4"/>
        <v>1.7857142857142856E-2</v>
      </c>
      <c r="N13" s="25">
        <f>COUNTIFS(Φύλλο1!$G:$G,"1",Φύλλο1!$P:$P,$B13)</f>
        <v>2</v>
      </c>
      <c r="O13" s="44">
        <f t="shared" si="5"/>
        <v>2.5000000000000001E-2</v>
      </c>
      <c r="P13" s="28">
        <f>COUNTIFS(Φύλλο1!$G:$G,"2",Φύλλο1!$P:$P,$B13)</f>
        <v>0</v>
      </c>
      <c r="Q13" s="36">
        <f t="shared" si="6"/>
        <v>0</v>
      </c>
    </row>
    <row r="14" spans="2:17" ht="15" customHeight="1" x14ac:dyDescent="0.25">
      <c r="B14" s="15">
        <v>9</v>
      </c>
      <c r="C14" s="49" t="s">
        <v>129</v>
      </c>
      <c r="D14" s="39">
        <f>COUNTIF(Φύλλο1!$P:$P,$B14)</f>
        <v>1</v>
      </c>
      <c r="E14" s="36">
        <f t="shared" si="0"/>
        <v>9.7087378640776691E-3</v>
      </c>
      <c r="F14" s="25">
        <f>COUNTIFS(Φύλλο1!$D:$D,"&lt;=4",Φύλλο1!$P:$P,$B14)</f>
        <v>1</v>
      </c>
      <c r="G14" s="44">
        <f t="shared" si="1"/>
        <v>1.2987012987012988E-2</v>
      </c>
      <c r="H14" s="28">
        <f>COUNTIFS(Φύλλο1!$D:$D,"&gt;=5",Φύλλο1!$P:$P,$B14)</f>
        <v>0</v>
      </c>
      <c r="I14" s="36">
        <f t="shared" si="2"/>
        <v>0</v>
      </c>
      <c r="J14" s="30">
        <f>COUNTIFS(Φύλλο1!$F:$F,"1",Φύλλο1!$P:$P,$B14)</f>
        <v>0</v>
      </c>
      <c r="K14" s="44">
        <f t="shared" si="3"/>
        <v>0</v>
      </c>
      <c r="L14" s="28">
        <f>COUNTIFS(Φύλλο1!$F:$F,"2",Φύλλο1!$P:$P,$B14)</f>
        <v>1</v>
      </c>
      <c r="M14" s="36">
        <f t="shared" si="4"/>
        <v>1.7857142857142856E-2</v>
      </c>
      <c r="N14" s="25">
        <f>COUNTIFS(Φύλλο1!$G:$G,"1",Φύλλο1!$P:$P,$B14)</f>
        <v>1</v>
      </c>
      <c r="O14" s="44">
        <f t="shared" si="5"/>
        <v>1.2500000000000001E-2</v>
      </c>
      <c r="P14" s="28">
        <f>COUNTIFS(Φύλλο1!$G:$G,"2",Φύλλο1!$P:$P,$B14)</f>
        <v>0</v>
      </c>
      <c r="Q14" s="36">
        <f t="shared" si="6"/>
        <v>0</v>
      </c>
    </row>
    <row r="15" spans="2:17" ht="15" customHeight="1" x14ac:dyDescent="0.25">
      <c r="B15" s="15"/>
      <c r="C15" s="20"/>
      <c r="D15" s="39"/>
      <c r="E15" s="18"/>
      <c r="F15" s="25"/>
      <c r="G15" s="37"/>
      <c r="H15" s="28"/>
      <c r="I15" s="18"/>
      <c r="J15" s="30"/>
      <c r="K15" s="37"/>
      <c r="L15" s="28"/>
      <c r="M15" s="18"/>
      <c r="N15" s="25"/>
      <c r="O15" s="37"/>
      <c r="P15" s="28"/>
      <c r="Q15" s="18"/>
    </row>
    <row r="16" spans="2:17" ht="15" customHeight="1" x14ac:dyDescent="0.25">
      <c r="B16" s="15"/>
      <c r="C16" s="21" t="s">
        <v>71</v>
      </c>
      <c r="D16" s="39">
        <f>SUM(D6:D14)</f>
        <v>103</v>
      </c>
      <c r="E16" s="18"/>
      <c r="F16" s="25">
        <f>SUM(F6:F14)</f>
        <v>77</v>
      </c>
      <c r="G16" s="37"/>
      <c r="H16" s="28">
        <f>SUM(H6:H14)</f>
        <v>26</v>
      </c>
      <c r="I16" s="18"/>
      <c r="J16" s="30">
        <f>SUM(J6:J14)</f>
        <v>47</v>
      </c>
      <c r="K16" s="37"/>
      <c r="L16" s="28">
        <f>SUM(L6:L14)</f>
        <v>56</v>
      </c>
      <c r="M16" s="18"/>
      <c r="N16" s="25">
        <f>SUM(N6:N14)</f>
        <v>80</v>
      </c>
      <c r="O16" s="37"/>
      <c r="P16" s="28">
        <f>SUM(P6:P14)</f>
        <v>22</v>
      </c>
      <c r="Q16" s="18"/>
    </row>
    <row r="17" spans="2:17" ht="15.75" thickBot="1" x14ac:dyDescent="0.3">
      <c r="B17" s="17"/>
      <c r="C17" s="23"/>
      <c r="D17" s="40"/>
      <c r="E17" s="19"/>
      <c r="F17" s="26"/>
      <c r="G17" s="38"/>
      <c r="H17" s="29"/>
      <c r="I17" s="19"/>
      <c r="J17" s="31"/>
      <c r="K17" s="38"/>
      <c r="L17" s="29"/>
      <c r="M17" s="19"/>
      <c r="N17" s="26"/>
      <c r="O17" s="38"/>
      <c r="P17" s="29"/>
      <c r="Q17" s="19"/>
    </row>
    <row r="18" spans="2:17" ht="15.75" thickTop="1" x14ac:dyDescent="0.25"/>
    <row r="20" spans="2:17" ht="15.75" thickBot="1" x14ac:dyDescent="0.3"/>
    <row r="21" spans="2:17" ht="24" customHeight="1" thickTop="1" thickBot="1" x14ac:dyDescent="0.35">
      <c r="B21" s="48" t="s">
        <v>122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7"/>
    </row>
    <row r="22" spans="2:17" ht="15.75" thickTop="1" x14ac:dyDescent="0.25">
      <c r="B22" s="14"/>
      <c r="C22" s="35"/>
      <c r="D22" s="41" t="s">
        <v>85</v>
      </c>
      <c r="E22" s="42"/>
      <c r="F22" s="41" t="s">
        <v>86</v>
      </c>
      <c r="G22" s="43"/>
      <c r="H22" s="43"/>
      <c r="I22" s="42"/>
      <c r="J22" s="41" t="s">
        <v>87</v>
      </c>
      <c r="K22" s="43"/>
      <c r="L22" s="43"/>
      <c r="M22" s="42"/>
      <c r="N22" s="41" t="s">
        <v>90</v>
      </c>
      <c r="O22" s="43"/>
      <c r="P22" s="43"/>
      <c r="Q22" s="42"/>
    </row>
    <row r="23" spans="2:17" x14ac:dyDescent="0.25">
      <c r="B23" s="15"/>
      <c r="C23" s="20"/>
      <c r="D23" s="39"/>
      <c r="E23" s="18"/>
      <c r="F23" s="45" t="s">
        <v>67</v>
      </c>
      <c r="G23" s="24"/>
      <c r="H23" s="27" t="s">
        <v>68</v>
      </c>
      <c r="I23" s="46"/>
      <c r="J23" s="45" t="s">
        <v>88</v>
      </c>
      <c r="K23" s="24"/>
      <c r="L23" s="27" t="s">
        <v>89</v>
      </c>
      <c r="M23" s="46"/>
      <c r="N23" s="45" t="s">
        <v>69</v>
      </c>
      <c r="O23" s="24"/>
      <c r="P23" s="27" t="s">
        <v>70</v>
      </c>
      <c r="Q23" s="46"/>
    </row>
    <row r="24" spans="2:17" x14ac:dyDescent="0.25">
      <c r="B24" s="15"/>
      <c r="C24" s="20"/>
      <c r="D24" s="39" t="s">
        <v>92</v>
      </c>
      <c r="E24" s="18" t="s">
        <v>93</v>
      </c>
      <c r="F24" s="25" t="s">
        <v>92</v>
      </c>
      <c r="G24" s="37" t="s">
        <v>93</v>
      </c>
      <c r="H24" s="28" t="s">
        <v>92</v>
      </c>
      <c r="I24" s="18" t="s">
        <v>93</v>
      </c>
      <c r="J24" s="30" t="s">
        <v>92</v>
      </c>
      <c r="K24" s="37" t="s">
        <v>93</v>
      </c>
      <c r="L24" s="28" t="s">
        <v>92</v>
      </c>
      <c r="M24" s="18" t="s">
        <v>93</v>
      </c>
      <c r="N24" s="25" t="s">
        <v>92</v>
      </c>
      <c r="O24" s="37" t="s">
        <v>93</v>
      </c>
      <c r="P24" s="28" t="s">
        <v>92</v>
      </c>
      <c r="Q24" s="18" t="s">
        <v>93</v>
      </c>
    </row>
    <row r="25" spans="2:17" ht="15" customHeight="1" x14ac:dyDescent="0.25">
      <c r="B25" s="15">
        <v>1</v>
      </c>
      <c r="C25" s="49" t="s">
        <v>123</v>
      </c>
      <c r="D25" s="39">
        <f>COUNTIF(Φύλλο1!$P:$R,$B25)</f>
        <v>50</v>
      </c>
      <c r="E25" s="36">
        <f>D25/$D$35</f>
        <v>0.2074688796680498</v>
      </c>
      <c r="F25" s="25">
        <f>COUNTIFS(Φύλλο1!$D:$D,"&lt;=4",Φύλλο1!$P:$P,$B25)+COUNTIFS(Φύλλο1!$D:$D,"&lt;=4",Φύλλο1!$Q:$Q,$B25)+COUNTIFS(Φύλλο1!$D:$D,"&lt;=4",Φύλλο1!$R:$R,$B25)</f>
        <v>37</v>
      </c>
      <c r="G25" s="44">
        <f>F25/$F$35</f>
        <v>0.21142857142857144</v>
      </c>
      <c r="H25" s="28">
        <f>COUNTIFS(Φύλλο1!$D:$D,"&gt;=5",Φύλλο1!$P:$P,$B25)+COUNTIFS(Φύλλο1!$D:$D,"&gt;=5",Φύλλο1!$Q:$Q,$B25)+COUNTIFS(Φύλλο1!$D:$D,"&gt;=5",Φύλλο1!$R:$R,$B25)</f>
        <v>13</v>
      </c>
      <c r="I25" s="36">
        <f>H25/$H$35</f>
        <v>0.19696969696969696</v>
      </c>
      <c r="J25" s="30">
        <f>COUNTIFS(Φύλλο1!$F:$F,"1",Φύλλο1!$P:$P,$B25)+COUNTIFS(Φύλλο1!$F:$F,"1",Φύλλο1!$Q:$Q,$B25)+COUNTIFS(Φύλλο1!$F:$F,"1",Φύλλο1!$R:$R,$B25)</f>
        <v>21</v>
      </c>
      <c r="K25" s="44">
        <f>J25/$J$35</f>
        <v>0.20588235294117646</v>
      </c>
      <c r="L25" s="28">
        <f>COUNTIFS(Φύλλο1!$F:$F,"2",Φύλλο1!$P:$P,$B25)+COUNTIFS(Φύλλο1!$F:$F,"2",Φύλλο1!$Q:$Q,$B25)+COUNTIFS(Φύλλο1!$F:$F,"2",Φύλλο1!$R:$R,$B25)</f>
        <v>29</v>
      </c>
      <c r="M25" s="36">
        <f>L25/$L$35</f>
        <v>0.20863309352517986</v>
      </c>
      <c r="N25" s="25">
        <f>COUNTIFS(Φύλλο1!$G:$G,"1",Φύλλο1!$P:$P,$B25)+COUNTIFS(Φύλλο1!$G:$G,"1",Φύλλο1!$Q:$Q,$B25)+COUNTIFS(Φύλλο1!$G:$G,"1",Φύλλο1!$R:$R,$B25)</f>
        <v>40</v>
      </c>
      <c r="O25" s="44">
        <f>N25/$N$35</f>
        <v>0.21164021164021163</v>
      </c>
      <c r="P25" s="28">
        <f>COUNTIFS(Φύλλο1!$G:$G,"2",Φύλλο1!$P:$P,$B25)+COUNTIFS(Φύλλο1!$G:$G,"2",Φύλλο1!$Q:$Q,$B25)+COUNTIFS(Φύλλο1!$G:$G,"2",Φύλλο1!$R:$R,$B25)</f>
        <v>10</v>
      </c>
      <c r="Q25" s="36">
        <f>P25/$P$35</f>
        <v>0.2</v>
      </c>
    </row>
    <row r="26" spans="2:17" ht="15" customHeight="1" x14ac:dyDescent="0.25">
      <c r="B26" s="15">
        <v>2</v>
      </c>
      <c r="C26" s="49" t="s">
        <v>124</v>
      </c>
      <c r="D26" s="39">
        <f>COUNTIF(Φύλλο1!$P:$R,$B26)</f>
        <v>37</v>
      </c>
      <c r="E26" s="36">
        <f t="shared" ref="E26:E33" si="7">D26/$D$35</f>
        <v>0.15352697095435686</v>
      </c>
      <c r="F26" s="25">
        <f>COUNTIFS(Φύλλο1!$D:$D,"&lt;=4",Φύλλο1!$P:$P,$B26)+COUNTIFS(Φύλλο1!$D:$D,"&lt;=4",Φύλλο1!$Q:$Q,$B26)+COUNTIFS(Φύλλο1!$D:$D,"&lt;=4",Φύλλο1!$R:$R,$B26)</f>
        <v>29</v>
      </c>
      <c r="G26" s="44">
        <f t="shared" ref="G26:G33" si="8">F26/$F$35</f>
        <v>0.1657142857142857</v>
      </c>
      <c r="H26" s="28">
        <f>COUNTIFS(Φύλλο1!$D:$D,"&gt;=5",Φύλλο1!$P:$P,$B26)+COUNTIFS(Φύλλο1!$D:$D,"&gt;=5",Φύλλο1!$Q:$Q,$B26)+COUNTIFS(Φύλλο1!$D:$D,"&gt;=5",Φύλλο1!$R:$R,$B26)</f>
        <v>8</v>
      </c>
      <c r="I26" s="36">
        <f t="shared" ref="I26:I33" si="9">H26/$H$35</f>
        <v>0.12121212121212122</v>
      </c>
      <c r="J26" s="30">
        <f>COUNTIFS(Φύλλο1!$F:$F,"1",Φύλλο1!$P:$P,$B26)+COUNTIFS(Φύλλο1!$F:$F,"1",Φύλλο1!$Q:$Q,$B26)+COUNTIFS(Φύλλο1!$F:$F,"1",Φύλλο1!$R:$R,$B26)</f>
        <v>12</v>
      </c>
      <c r="K26" s="44">
        <f t="shared" ref="K26:K33" si="10">J26/$J$35</f>
        <v>0.11764705882352941</v>
      </c>
      <c r="L26" s="28">
        <f>COUNTIFS(Φύλλο1!$F:$F,"2",Φύλλο1!$P:$P,$B26)+COUNTIFS(Φύλλο1!$F:$F,"2",Φύλλο1!$Q:$Q,$B26)+COUNTIFS(Φύλλο1!$F:$F,"2",Φύλλο1!$R:$R,$B26)</f>
        <v>25</v>
      </c>
      <c r="M26" s="36">
        <f t="shared" ref="M26:M33" si="11">L26/$L$35</f>
        <v>0.17985611510791366</v>
      </c>
      <c r="N26" s="25">
        <f>COUNTIFS(Φύλλο1!$G:$G,"1",Φύλλο1!$P:$P,$B26)+COUNTIFS(Φύλλο1!$G:$G,"1",Φύλλο1!$Q:$Q,$B26)+COUNTIFS(Φύλλο1!$G:$G,"1",Φύλλο1!$R:$R,$B26)</f>
        <v>29</v>
      </c>
      <c r="O26" s="44">
        <f t="shared" ref="O26:O33" si="12">N26/$N$35</f>
        <v>0.15343915343915343</v>
      </c>
      <c r="P26" s="28">
        <f>COUNTIFS(Φύλλο1!$G:$G,"2",Φύλλο1!$P:$P,$B26)+COUNTIFS(Φύλλο1!$G:$G,"2",Φύλλο1!$Q:$Q,$B26)+COUNTIFS(Φύλλο1!$G:$G,"2",Φύλλο1!$R:$R,$B26)</f>
        <v>7</v>
      </c>
      <c r="Q26" s="36">
        <f t="shared" ref="Q26:Q33" si="13">P26/$P$35</f>
        <v>0.14000000000000001</v>
      </c>
    </row>
    <row r="27" spans="2:17" ht="15" customHeight="1" x14ac:dyDescent="0.25">
      <c r="B27" s="15">
        <v>3</v>
      </c>
      <c r="C27" s="49" t="s">
        <v>125</v>
      </c>
      <c r="D27" s="39">
        <f>COUNTIF(Φύλλο1!$P:$R,$B27)</f>
        <v>38</v>
      </c>
      <c r="E27" s="36">
        <f t="shared" si="7"/>
        <v>0.15767634854771784</v>
      </c>
      <c r="F27" s="25">
        <f>COUNTIFS(Φύλλο1!$D:$D,"&lt;=4",Φύλλο1!$P:$P,$B27)+COUNTIFS(Φύλλο1!$D:$D,"&lt;=4",Φύλλο1!$Q:$Q,$B27)+COUNTIFS(Φύλλο1!$D:$D,"&lt;=4",Φύλλο1!$R:$R,$B27)</f>
        <v>28</v>
      </c>
      <c r="G27" s="44">
        <f t="shared" si="8"/>
        <v>0.16</v>
      </c>
      <c r="H27" s="28">
        <f>COUNTIFS(Φύλλο1!$D:$D,"&gt;=5",Φύλλο1!$P:$P,$B27)+COUNTIFS(Φύλλο1!$D:$D,"&gt;=5",Φύλλο1!$Q:$Q,$B27)+COUNTIFS(Φύλλο1!$D:$D,"&gt;=5",Φύλλο1!$R:$R,$B27)</f>
        <v>10</v>
      </c>
      <c r="I27" s="36">
        <f t="shared" si="9"/>
        <v>0.15151515151515152</v>
      </c>
      <c r="J27" s="30">
        <f>COUNTIFS(Φύλλο1!$F:$F,"1",Φύλλο1!$P:$P,$B27)+COUNTIFS(Φύλλο1!$F:$F,"1",Φύλλο1!$Q:$Q,$B27)+COUNTIFS(Φύλλο1!$F:$F,"1",Φύλλο1!$R:$R,$B27)</f>
        <v>18</v>
      </c>
      <c r="K27" s="44">
        <f t="shared" si="10"/>
        <v>0.17647058823529413</v>
      </c>
      <c r="L27" s="28">
        <f>COUNTIFS(Φύλλο1!$F:$F,"2",Φύλλο1!$P:$P,$B27)+COUNTIFS(Φύλλο1!$F:$F,"2",Φύλλο1!$Q:$Q,$B27)+COUNTIFS(Φύλλο1!$F:$F,"2",Φύλλο1!$R:$R,$B27)</f>
        <v>20</v>
      </c>
      <c r="M27" s="36">
        <f t="shared" si="11"/>
        <v>0.14388489208633093</v>
      </c>
      <c r="N27" s="25">
        <f>COUNTIFS(Φύλλο1!$G:$G,"1",Φύλλο1!$P:$P,$B27)+COUNTIFS(Φύλλο1!$G:$G,"1",Φύλλο1!$Q:$Q,$B27)+COUNTIFS(Φύλλο1!$G:$G,"1",Φύλλο1!$R:$R,$B27)</f>
        <v>32</v>
      </c>
      <c r="O27" s="44">
        <f t="shared" si="12"/>
        <v>0.1693121693121693</v>
      </c>
      <c r="P27" s="28">
        <f>COUNTIFS(Φύλλο1!$G:$G,"2",Φύλλο1!$P:$P,$B27)+COUNTIFS(Φύλλο1!$G:$G,"2",Φύλλο1!$Q:$Q,$B27)+COUNTIFS(Φύλλο1!$G:$G,"2",Φύλλο1!$R:$R,$B27)</f>
        <v>5</v>
      </c>
      <c r="Q27" s="36">
        <f t="shared" si="13"/>
        <v>0.1</v>
      </c>
    </row>
    <row r="28" spans="2:17" ht="15" customHeight="1" x14ac:dyDescent="0.25">
      <c r="B28" s="15">
        <v>4</v>
      </c>
      <c r="C28" s="49" t="s">
        <v>126</v>
      </c>
      <c r="D28" s="39">
        <f>COUNTIF(Φύλλο1!$P:$R,$B28)</f>
        <v>57</v>
      </c>
      <c r="E28" s="36">
        <f t="shared" si="7"/>
        <v>0.23651452282157676</v>
      </c>
      <c r="F28" s="25">
        <f>COUNTIFS(Φύλλο1!$D:$D,"&lt;=4",Φύλλο1!$P:$P,$B28)+COUNTIFS(Φύλλο1!$D:$D,"&lt;=4",Φύλλο1!$Q:$Q,$B28)+COUNTIFS(Φύλλο1!$D:$D,"&lt;=4",Φύλλο1!$R:$R,$B28)</f>
        <v>44</v>
      </c>
      <c r="G28" s="44">
        <f t="shared" si="8"/>
        <v>0.25142857142857145</v>
      </c>
      <c r="H28" s="28">
        <f>COUNTIFS(Φύλλο1!$D:$D,"&gt;=5",Φύλλο1!$P:$P,$B28)+COUNTIFS(Φύλλο1!$D:$D,"&gt;=5",Φύλλο1!$Q:$Q,$B28)+COUNTIFS(Φύλλο1!$D:$D,"&gt;=5",Φύλλο1!$R:$R,$B28)</f>
        <v>13</v>
      </c>
      <c r="I28" s="36">
        <f t="shared" si="9"/>
        <v>0.19696969696969696</v>
      </c>
      <c r="J28" s="30">
        <f>COUNTIFS(Φύλλο1!$F:$F,"1",Φύλλο1!$P:$P,$B28)+COUNTIFS(Φύλλο1!$F:$F,"1",Φύλλο1!$Q:$Q,$B28)+COUNTIFS(Φύλλο1!$F:$F,"1",Φύλλο1!$R:$R,$B28)</f>
        <v>25</v>
      </c>
      <c r="K28" s="44">
        <f t="shared" si="10"/>
        <v>0.24509803921568626</v>
      </c>
      <c r="L28" s="28">
        <f>COUNTIFS(Φύλλο1!$F:$F,"2",Φύλλο1!$P:$P,$B28)+COUNTIFS(Φύλλο1!$F:$F,"2",Φύλλο1!$Q:$Q,$B28)+COUNTIFS(Φύλλο1!$F:$F,"2",Φύλλο1!$R:$R,$B28)</f>
        <v>32</v>
      </c>
      <c r="M28" s="36">
        <f t="shared" si="11"/>
        <v>0.23021582733812951</v>
      </c>
      <c r="N28" s="25">
        <f>COUNTIFS(Φύλλο1!$G:$G,"1",Φύλλο1!$P:$P,$B28)+COUNTIFS(Φύλλο1!$G:$G,"1",Φύλλο1!$Q:$Q,$B28)+COUNTIFS(Φύλλο1!$G:$G,"1",Φύλλο1!$R:$R,$B28)</f>
        <v>45</v>
      </c>
      <c r="O28" s="44">
        <f t="shared" si="12"/>
        <v>0.23809523809523808</v>
      </c>
      <c r="P28" s="28">
        <f>COUNTIFS(Φύλλο1!$G:$G,"2",Φύλλο1!$P:$P,$B28)+COUNTIFS(Φύλλο1!$G:$G,"2",Φύλλο1!$Q:$Q,$B28)+COUNTIFS(Φύλλο1!$G:$G,"2",Φύλλο1!$R:$R,$B28)</f>
        <v>12</v>
      </c>
      <c r="Q28" s="36">
        <f t="shared" si="13"/>
        <v>0.24</v>
      </c>
    </row>
    <row r="29" spans="2:17" ht="15" customHeight="1" x14ac:dyDescent="0.25">
      <c r="B29" s="15">
        <v>5</v>
      </c>
      <c r="C29" s="49" t="s">
        <v>127</v>
      </c>
      <c r="D29" s="39">
        <f>COUNTIF(Φύλλο1!$P:$R,$B29)</f>
        <v>22</v>
      </c>
      <c r="E29" s="36">
        <f t="shared" si="7"/>
        <v>9.1286307053941904E-2</v>
      </c>
      <c r="F29" s="25">
        <f>COUNTIFS(Φύλλο1!$D:$D,"&lt;=4",Φύλλο1!$P:$P,$B29)+COUNTIFS(Φύλλο1!$D:$D,"&lt;=4",Φύλλο1!$Q:$Q,$B29)+COUNTIFS(Φύλλο1!$D:$D,"&lt;=4",Φύλλο1!$R:$R,$B29)</f>
        <v>14</v>
      </c>
      <c r="G29" s="44">
        <f t="shared" si="8"/>
        <v>0.08</v>
      </c>
      <c r="H29" s="28">
        <f>COUNTIFS(Φύλλο1!$D:$D,"&gt;=5",Φύλλο1!$P:$P,$B29)+COUNTIFS(Φύλλο1!$D:$D,"&gt;=5",Φύλλο1!$Q:$Q,$B29)+COUNTIFS(Φύλλο1!$D:$D,"&gt;=5",Φύλλο1!$R:$R,$B29)</f>
        <v>8</v>
      </c>
      <c r="I29" s="36">
        <f t="shared" si="9"/>
        <v>0.12121212121212122</v>
      </c>
      <c r="J29" s="30">
        <f>COUNTIFS(Φύλλο1!$F:$F,"1",Φύλλο1!$P:$P,$B29)+COUNTIFS(Φύλλο1!$F:$F,"1",Φύλλο1!$Q:$Q,$B29)+COUNTIFS(Φύλλο1!$F:$F,"1",Φύλλο1!$R:$R,$B29)</f>
        <v>9</v>
      </c>
      <c r="K29" s="44">
        <f t="shared" si="10"/>
        <v>8.8235294117647065E-2</v>
      </c>
      <c r="L29" s="28">
        <f>COUNTIFS(Φύλλο1!$F:$F,"2",Φύλλο1!$P:$P,$B29)+COUNTIFS(Φύλλο1!$F:$F,"2",Φύλλο1!$Q:$Q,$B29)+COUNTIFS(Φύλλο1!$F:$F,"2",Φύλλο1!$R:$R,$B29)</f>
        <v>13</v>
      </c>
      <c r="M29" s="36">
        <f t="shared" si="11"/>
        <v>9.3525179856115109E-2</v>
      </c>
      <c r="N29" s="25">
        <f>COUNTIFS(Φύλλο1!$G:$G,"1",Φύλλο1!$P:$P,$B29)+COUNTIFS(Φύλλο1!$G:$G,"1",Φύλλο1!$Q:$Q,$B29)+COUNTIFS(Φύλλο1!$G:$G,"1",Φύλλο1!$R:$R,$B29)</f>
        <v>17</v>
      </c>
      <c r="O29" s="44">
        <f t="shared" si="12"/>
        <v>8.9947089947089942E-2</v>
      </c>
      <c r="P29" s="28">
        <f>COUNTIFS(Φύλλο1!$G:$G,"2",Φύλλο1!$P:$P,$B29)+COUNTIFS(Φύλλο1!$G:$G,"2",Φύλλο1!$Q:$Q,$B29)+COUNTIFS(Φύλλο1!$G:$G,"2",Φύλλο1!$R:$R,$B29)</f>
        <v>5</v>
      </c>
      <c r="Q29" s="36">
        <f t="shared" si="13"/>
        <v>0.1</v>
      </c>
    </row>
    <row r="30" spans="2:17" ht="15" customHeight="1" x14ac:dyDescent="0.25">
      <c r="B30" s="15">
        <v>6</v>
      </c>
      <c r="C30" s="49" t="s">
        <v>130</v>
      </c>
      <c r="D30" s="39">
        <f>COUNTIF(Φύλλο1!$P:$R,$B30)</f>
        <v>28</v>
      </c>
      <c r="E30" s="36">
        <f t="shared" si="7"/>
        <v>0.11618257261410789</v>
      </c>
      <c r="F30" s="25">
        <f>COUNTIFS(Φύλλο1!$D:$D,"&lt;=4",Φύλλο1!$P:$P,$B30)+COUNTIFS(Φύλλο1!$D:$D,"&lt;=4",Φύλλο1!$Q:$Q,$B30)+COUNTIFS(Φύλλο1!$D:$D,"&lt;=4",Φύλλο1!$R:$R,$B30)</f>
        <v>20</v>
      </c>
      <c r="G30" s="44">
        <f t="shared" si="8"/>
        <v>0.11428571428571428</v>
      </c>
      <c r="H30" s="28">
        <f>COUNTIFS(Φύλλο1!$D:$D,"&gt;=5",Φύλλο1!$P:$P,$B30)+COUNTIFS(Φύλλο1!$D:$D,"&gt;=5",Φύλλο1!$Q:$Q,$B30)+COUNTIFS(Φύλλο1!$D:$D,"&gt;=5",Φύλλο1!$R:$R,$B30)</f>
        <v>8</v>
      </c>
      <c r="I30" s="36">
        <f t="shared" si="9"/>
        <v>0.12121212121212122</v>
      </c>
      <c r="J30" s="30">
        <f>COUNTIFS(Φύλλο1!$F:$F,"1",Φύλλο1!$P:$P,$B30)+COUNTIFS(Φύλλο1!$F:$F,"1",Φύλλο1!$Q:$Q,$B30)+COUNTIFS(Φύλλο1!$F:$F,"1",Φύλλο1!$R:$R,$B30)</f>
        <v>11</v>
      </c>
      <c r="K30" s="44">
        <f t="shared" si="10"/>
        <v>0.10784313725490197</v>
      </c>
      <c r="L30" s="28">
        <f>COUNTIFS(Φύλλο1!$F:$F,"2",Φύλλο1!$P:$P,$B30)+COUNTIFS(Φύλλο1!$F:$F,"2",Φύλλο1!$Q:$Q,$B30)+COUNTIFS(Φύλλο1!$F:$F,"2",Φύλλο1!$R:$R,$B30)</f>
        <v>17</v>
      </c>
      <c r="M30" s="36">
        <f t="shared" si="11"/>
        <v>0.1223021582733813</v>
      </c>
      <c r="N30" s="25">
        <f>COUNTIFS(Φύλλο1!$G:$G,"1",Φύλλο1!$P:$P,$B30)+COUNTIFS(Φύλλο1!$G:$G,"1",Φύλλο1!$Q:$Q,$B30)+COUNTIFS(Φύλλο1!$G:$G,"1",Φύλλο1!$R:$R,$B30)</f>
        <v>22</v>
      </c>
      <c r="O30" s="44">
        <f t="shared" si="12"/>
        <v>0.1164021164021164</v>
      </c>
      <c r="P30" s="28">
        <f>COUNTIFS(Φύλλο1!$G:$G,"2",Φύλλο1!$P:$P,$B30)+COUNTIFS(Φύλλο1!$G:$G,"2",Φύλλο1!$Q:$Q,$B30)+COUNTIFS(Φύλλο1!$G:$G,"2",Φύλλο1!$R:$R,$B30)</f>
        <v>6</v>
      </c>
      <c r="Q30" s="36">
        <f t="shared" si="13"/>
        <v>0.12</v>
      </c>
    </row>
    <row r="31" spans="2:17" ht="15" customHeight="1" x14ac:dyDescent="0.25">
      <c r="B31" s="15">
        <v>7</v>
      </c>
      <c r="C31" s="49" t="s">
        <v>84</v>
      </c>
      <c r="D31" s="39">
        <f>COUNTIF(Φύλλο1!$P:$R,$B31)</f>
        <v>3</v>
      </c>
      <c r="E31" s="36">
        <f t="shared" si="7"/>
        <v>1.2448132780082987E-2</v>
      </c>
      <c r="F31" s="25">
        <f>COUNTIFS(Φύλλο1!$D:$D,"&lt;=4",Φύλλο1!$P:$P,$B31)+COUNTIFS(Φύλλο1!$D:$D,"&lt;=4",Φύλλο1!$Q:$Q,$B31)+COUNTIFS(Φύλλο1!$D:$D,"&lt;=4",Φύλλο1!$R:$R,$B31)</f>
        <v>0</v>
      </c>
      <c r="G31" s="44">
        <f t="shared" si="8"/>
        <v>0</v>
      </c>
      <c r="H31" s="28">
        <f>COUNTIFS(Φύλλο1!$D:$D,"&gt;=5",Φύλλο1!$P:$P,$B31)+COUNTIFS(Φύλλο1!$D:$D,"&gt;=5",Φύλλο1!$Q:$Q,$B31)+COUNTIFS(Φύλλο1!$D:$D,"&gt;=5",Φύλλο1!$R:$R,$B31)</f>
        <v>3</v>
      </c>
      <c r="I31" s="36">
        <f t="shared" si="9"/>
        <v>4.5454545454545456E-2</v>
      </c>
      <c r="J31" s="30">
        <f>COUNTIFS(Φύλλο1!$F:$F,"1",Φύλλο1!$P:$P,$B31)+COUNTIFS(Φύλλο1!$F:$F,"1",Φύλλο1!$Q:$Q,$B31)+COUNTIFS(Φύλλο1!$F:$F,"1",Φύλλο1!$R:$R,$B31)</f>
        <v>3</v>
      </c>
      <c r="K31" s="44">
        <f t="shared" si="10"/>
        <v>2.9411764705882353E-2</v>
      </c>
      <c r="L31" s="28">
        <f>COUNTIFS(Φύλλο1!$F:$F,"2",Φύλλο1!$P:$P,$B31)+COUNTIFS(Φύλλο1!$F:$F,"2",Φύλλο1!$Q:$Q,$B31)+COUNTIFS(Φύλλο1!$F:$F,"2",Φύλλο1!$R:$R,$B31)</f>
        <v>0</v>
      </c>
      <c r="M31" s="36">
        <f t="shared" si="11"/>
        <v>0</v>
      </c>
      <c r="N31" s="25">
        <f>COUNTIFS(Φύλλο1!$G:$G,"1",Φύλλο1!$P:$P,$B31)+COUNTIFS(Φύλλο1!$G:$G,"1",Φύλλο1!$Q:$Q,$B31)+COUNTIFS(Φύλλο1!$G:$G,"1",Φύλλο1!$R:$R,$B31)</f>
        <v>0</v>
      </c>
      <c r="O31" s="44">
        <f t="shared" si="12"/>
        <v>0</v>
      </c>
      <c r="P31" s="28">
        <f>COUNTIFS(Φύλλο1!$G:$G,"2",Φύλλο1!$P:$P,$B31)+COUNTIFS(Φύλλο1!$G:$G,"2",Φύλλο1!$Q:$Q,$B31)+COUNTIFS(Φύλλο1!$G:$G,"2",Φύλλο1!$R:$R,$B31)</f>
        <v>3</v>
      </c>
      <c r="Q31" s="36">
        <f t="shared" si="13"/>
        <v>0.06</v>
      </c>
    </row>
    <row r="32" spans="2:17" ht="15" customHeight="1" x14ac:dyDescent="0.25">
      <c r="B32" s="15">
        <v>8</v>
      </c>
      <c r="C32" s="49" t="s">
        <v>128</v>
      </c>
      <c r="D32" s="39">
        <f>COUNTIF(Φύλλο1!$P:$R,$B32)</f>
        <v>2</v>
      </c>
      <c r="E32" s="36">
        <f t="shared" si="7"/>
        <v>8.2987551867219917E-3</v>
      </c>
      <c r="F32" s="25">
        <f>COUNTIFS(Φύλλο1!$D:$D,"&lt;=4",Φύλλο1!$P:$P,$B32)+COUNTIFS(Φύλλο1!$D:$D,"&lt;=4",Φύλλο1!$Q:$Q,$B32)+COUNTIFS(Φύλλο1!$D:$D,"&lt;=4",Φύλλο1!$R:$R,$B32)</f>
        <v>2</v>
      </c>
      <c r="G32" s="44">
        <f t="shared" si="8"/>
        <v>1.1428571428571429E-2</v>
      </c>
      <c r="H32" s="28">
        <f>COUNTIFS(Φύλλο1!$D:$D,"&gt;=5",Φύλλο1!$P:$P,$B32)+COUNTIFS(Φύλλο1!$D:$D,"&gt;=5",Φύλλο1!$Q:$Q,$B32)+COUNTIFS(Φύλλο1!$D:$D,"&gt;=5",Φύλλο1!$R:$R,$B32)</f>
        <v>0</v>
      </c>
      <c r="I32" s="36">
        <f t="shared" si="9"/>
        <v>0</v>
      </c>
      <c r="J32" s="30">
        <f>COUNTIFS(Φύλλο1!$F:$F,"1",Φύλλο1!$P:$P,$B32)+COUNTIFS(Φύλλο1!$F:$F,"1",Φύλλο1!$Q:$Q,$B32)+COUNTIFS(Φύλλο1!$F:$F,"1",Φύλλο1!$R:$R,$B32)</f>
        <v>1</v>
      </c>
      <c r="K32" s="44">
        <f t="shared" si="10"/>
        <v>9.8039215686274508E-3</v>
      </c>
      <c r="L32" s="28">
        <f>COUNTIFS(Φύλλο1!$F:$F,"2",Φύλλο1!$P:$P,$B32)+COUNTIFS(Φύλλο1!$F:$F,"2",Φύλλο1!$Q:$Q,$B32)+COUNTIFS(Φύλλο1!$F:$F,"2",Φύλλο1!$R:$R,$B32)</f>
        <v>1</v>
      </c>
      <c r="M32" s="36">
        <f t="shared" si="11"/>
        <v>7.1942446043165471E-3</v>
      </c>
      <c r="N32" s="25">
        <f>COUNTIFS(Φύλλο1!$G:$G,"1",Φύλλο1!$P:$P,$B32)+COUNTIFS(Φύλλο1!$G:$G,"1",Φύλλο1!$Q:$Q,$B32)+COUNTIFS(Φύλλο1!$G:$G,"1",Φύλλο1!$R:$R,$B32)</f>
        <v>2</v>
      </c>
      <c r="O32" s="44">
        <f t="shared" si="12"/>
        <v>1.0582010582010581E-2</v>
      </c>
      <c r="P32" s="28">
        <f>COUNTIFS(Φύλλο1!$G:$G,"2",Φύλλο1!$P:$P,$B32)+COUNTIFS(Φύλλο1!$G:$G,"2",Φύλλο1!$Q:$Q,$B32)+COUNTIFS(Φύλλο1!$G:$G,"2",Φύλλο1!$R:$R,$B32)</f>
        <v>0</v>
      </c>
      <c r="Q32" s="36">
        <f t="shared" si="13"/>
        <v>0</v>
      </c>
    </row>
    <row r="33" spans="2:17" ht="15" customHeight="1" x14ac:dyDescent="0.25">
      <c r="B33" s="15">
        <v>9</v>
      </c>
      <c r="C33" s="49" t="s">
        <v>129</v>
      </c>
      <c r="D33" s="39">
        <f>COUNTIF(Φύλλο1!$P:$R,$B33)</f>
        <v>4</v>
      </c>
      <c r="E33" s="36">
        <f t="shared" si="7"/>
        <v>1.6597510373443983E-2</v>
      </c>
      <c r="F33" s="25">
        <f>COUNTIFS(Φύλλο1!$D:$D,"&lt;=4",Φύλλο1!$P:$P,$B33)+COUNTIFS(Φύλλο1!$D:$D,"&lt;=4",Φύλλο1!$Q:$Q,$B33)+COUNTIFS(Φύλλο1!$D:$D,"&lt;=4",Φύλλο1!$R:$R,$B33)</f>
        <v>1</v>
      </c>
      <c r="G33" s="44">
        <f t="shared" si="8"/>
        <v>5.7142857142857143E-3</v>
      </c>
      <c r="H33" s="28">
        <f>COUNTIFS(Φύλλο1!$D:$D,"&gt;=5",Φύλλο1!$P:$P,$B33)+COUNTIFS(Φύλλο1!$D:$D,"&gt;=5",Φύλλο1!$Q:$Q,$B33)+COUNTIFS(Φύλλο1!$D:$D,"&gt;=5",Φύλλο1!$R:$R,$B33)</f>
        <v>3</v>
      </c>
      <c r="I33" s="36">
        <f t="shared" si="9"/>
        <v>4.5454545454545456E-2</v>
      </c>
      <c r="J33" s="30">
        <f>COUNTIFS(Φύλλο1!$F:$F,"1",Φύλλο1!$P:$P,$B33)+COUNTIFS(Φύλλο1!$F:$F,"1",Φύλλο1!$Q:$Q,$B33)+COUNTIFS(Φύλλο1!$F:$F,"1",Φύλλο1!$R:$R,$B33)</f>
        <v>2</v>
      </c>
      <c r="K33" s="44">
        <f t="shared" si="10"/>
        <v>1.9607843137254902E-2</v>
      </c>
      <c r="L33" s="28">
        <f>COUNTIFS(Φύλλο1!$F:$F,"2",Φύλλο1!$P:$P,$B33)+COUNTIFS(Φύλλο1!$F:$F,"2",Φύλλο1!$Q:$Q,$B33)+COUNTIFS(Φύλλο1!$F:$F,"2",Φύλλο1!$R:$R,$B33)</f>
        <v>2</v>
      </c>
      <c r="M33" s="36">
        <f t="shared" si="11"/>
        <v>1.4388489208633094E-2</v>
      </c>
      <c r="N33" s="25">
        <f>COUNTIFS(Φύλλο1!$G:$G,"1",Φύλλο1!$P:$P,$B33)+COUNTIFS(Φύλλο1!$G:$G,"1",Φύλλο1!$Q:$Q,$B33)+COUNTIFS(Φύλλο1!$G:$G,"1",Φύλλο1!$R:$R,$B33)</f>
        <v>2</v>
      </c>
      <c r="O33" s="44">
        <f t="shared" si="12"/>
        <v>1.0582010582010581E-2</v>
      </c>
      <c r="P33" s="28">
        <f>COUNTIFS(Φύλλο1!$G:$G,"2",Φύλλο1!$P:$P,$B33)+COUNTIFS(Φύλλο1!$G:$G,"2",Φύλλο1!$Q:$Q,$B33)+COUNTIFS(Φύλλο1!$G:$G,"2",Φύλλο1!$R:$R,$B33)</f>
        <v>2</v>
      </c>
      <c r="Q33" s="36">
        <f t="shared" si="13"/>
        <v>0.04</v>
      </c>
    </row>
    <row r="34" spans="2:17" ht="15" customHeight="1" x14ac:dyDescent="0.25">
      <c r="B34" s="15"/>
      <c r="C34" s="20"/>
      <c r="D34" s="39"/>
      <c r="E34" s="18"/>
      <c r="F34" s="25"/>
      <c r="G34" s="37"/>
      <c r="H34" s="28"/>
      <c r="I34" s="18"/>
      <c r="J34" s="30"/>
      <c r="K34" s="37"/>
      <c r="L34" s="28"/>
      <c r="M34" s="18"/>
      <c r="N34" s="25"/>
      <c r="O34" s="37"/>
      <c r="P34" s="28"/>
      <c r="Q34" s="18"/>
    </row>
    <row r="35" spans="2:17" ht="15" customHeight="1" x14ac:dyDescent="0.25">
      <c r="B35" s="15"/>
      <c r="C35" s="21" t="s">
        <v>71</v>
      </c>
      <c r="D35" s="39">
        <f>SUM(D25:D33)</f>
        <v>241</v>
      </c>
      <c r="E35" s="18"/>
      <c r="F35" s="25">
        <f>SUM(F25:F33)</f>
        <v>175</v>
      </c>
      <c r="G35" s="37"/>
      <c r="H35" s="28">
        <f>SUM(H25:H33)</f>
        <v>66</v>
      </c>
      <c r="I35" s="18"/>
      <c r="J35" s="30">
        <f>SUM(J25:J33)</f>
        <v>102</v>
      </c>
      <c r="K35" s="37"/>
      <c r="L35" s="28">
        <f>SUM(L25:L33)</f>
        <v>139</v>
      </c>
      <c r="M35" s="18"/>
      <c r="N35" s="25">
        <f>SUM(N25:N33)</f>
        <v>189</v>
      </c>
      <c r="O35" s="37"/>
      <c r="P35" s="28">
        <f>SUM(P25:P33)</f>
        <v>50</v>
      </c>
      <c r="Q35" s="18"/>
    </row>
    <row r="36" spans="2:17" ht="15.75" thickBot="1" x14ac:dyDescent="0.3">
      <c r="B36" s="17"/>
      <c r="C36" s="23"/>
      <c r="D36" s="40"/>
      <c r="E36" s="19"/>
      <c r="F36" s="26"/>
      <c r="G36" s="38"/>
      <c r="H36" s="29"/>
      <c r="I36" s="19"/>
      <c r="J36" s="31"/>
      <c r="K36" s="38"/>
      <c r="L36" s="29"/>
      <c r="M36" s="19"/>
      <c r="N36" s="26"/>
      <c r="O36" s="38"/>
      <c r="P36" s="29"/>
      <c r="Q36" s="19"/>
    </row>
    <row r="37" spans="2:17" ht="15.75" thickTop="1" x14ac:dyDescent="0.25"/>
  </sheetData>
  <mergeCells count="20">
    <mergeCell ref="D22:E22"/>
    <mergeCell ref="F22:I22"/>
    <mergeCell ref="J22:M22"/>
    <mergeCell ref="N22:Q22"/>
    <mergeCell ref="F23:G23"/>
    <mergeCell ref="H23:I23"/>
    <mergeCell ref="J23:K23"/>
    <mergeCell ref="L23:M23"/>
    <mergeCell ref="N23:O23"/>
    <mergeCell ref="P23:Q23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workbookViewId="0">
      <selection activeCell="D28" sqref="D28:Q39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131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x14ac:dyDescent="0.25">
      <c r="B6" s="15">
        <v>1</v>
      </c>
      <c r="C6" s="49" t="s">
        <v>133</v>
      </c>
      <c r="D6" s="39">
        <f>COUNTIF(Φύλλο1!$S:$S,$B6)</f>
        <v>21</v>
      </c>
      <c r="E6" s="36">
        <f>D6/$D$19</f>
        <v>0.20388349514563106</v>
      </c>
      <c r="F6" s="25">
        <f>COUNTIFS(Φύλλο1!$D:$D,"&lt;=4",Φύλλο1!$S:$S,$B6)</f>
        <v>13</v>
      </c>
      <c r="G6" s="44">
        <f>F6/$F$19</f>
        <v>0.16883116883116883</v>
      </c>
      <c r="H6" s="28">
        <f>COUNTIFS(Φύλλο1!$D:$D,"&gt;=5",Φύλλο1!$S:$S,$B6)</f>
        <v>8</v>
      </c>
      <c r="I6" s="36">
        <f>H6/$H$19</f>
        <v>0.30769230769230771</v>
      </c>
      <c r="J6" s="30">
        <f>COUNTIFS(Φύλλο1!$F:$F,"1",Φύλλο1!$S:$S,$B6)</f>
        <v>11</v>
      </c>
      <c r="K6" s="44">
        <f>J6/$J$19</f>
        <v>0.23404255319148937</v>
      </c>
      <c r="L6" s="28">
        <f>COUNTIFS(Φύλλο1!$F:$F,"2",Φύλλο1!$S:$S,$B6)</f>
        <v>10</v>
      </c>
      <c r="M6" s="36">
        <f>L6/$L$19</f>
        <v>0.17857142857142858</v>
      </c>
      <c r="N6" s="25">
        <f>COUNTIFS(Φύλλο1!$G:$G,"1",Φύλλο1!$S:$S,$B6)</f>
        <v>15</v>
      </c>
      <c r="O6" s="44">
        <f>N6/$N$19</f>
        <v>0.1875</v>
      </c>
      <c r="P6" s="28">
        <f>COUNTIFS(Φύλλο1!$G:$G,"2",Φύλλο1!$S:$S,$B6)</f>
        <v>6</v>
      </c>
      <c r="Q6" s="36">
        <f>P6/$P$19</f>
        <v>0.27272727272727271</v>
      </c>
    </row>
    <row r="7" spans="2:17" x14ac:dyDescent="0.25">
      <c r="B7" s="15">
        <v>2</v>
      </c>
      <c r="C7" s="49" t="s">
        <v>134</v>
      </c>
      <c r="D7" s="39">
        <f>COUNTIF(Φύλλο1!$S:$S,$B7)</f>
        <v>4</v>
      </c>
      <c r="E7" s="36">
        <f t="shared" ref="E7:E17" si="0">D7/$D$19</f>
        <v>3.8834951456310676E-2</v>
      </c>
      <c r="F7" s="25">
        <f>COUNTIFS(Φύλλο1!$D:$D,"&lt;=4",Φύλλο1!$S:$S,$B7)</f>
        <v>4</v>
      </c>
      <c r="G7" s="44">
        <f t="shared" ref="G7:G17" si="1">F7/$F$19</f>
        <v>5.1948051948051951E-2</v>
      </c>
      <c r="H7" s="28">
        <f>COUNTIFS(Φύλλο1!$D:$D,"&gt;=5",Φύλλο1!$S:$S,$B7)</f>
        <v>0</v>
      </c>
      <c r="I7" s="36">
        <f t="shared" ref="I7:I17" si="2">H7/$H$19</f>
        <v>0</v>
      </c>
      <c r="J7" s="30">
        <f>COUNTIFS(Φύλλο1!$F:$F,"1",Φύλλο1!$S:$S,$B7)</f>
        <v>2</v>
      </c>
      <c r="K7" s="44">
        <f t="shared" ref="K7:K17" si="3">J7/$J$19</f>
        <v>4.2553191489361701E-2</v>
      </c>
      <c r="L7" s="28">
        <f>COUNTIFS(Φύλλο1!$F:$F,"2",Φύλλο1!$S:$S,$B7)</f>
        <v>2</v>
      </c>
      <c r="M7" s="36">
        <f t="shared" ref="M7:M17" si="4">L7/$L$19</f>
        <v>3.5714285714285712E-2</v>
      </c>
      <c r="N7" s="25">
        <f>COUNTIFS(Φύλλο1!$G:$G,"1",Φύλλο1!$S:$S,$B7)</f>
        <v>2</v>
      </c>
      <c r="O7" s="44">
        <f t="shared" ref="O7:O17" si="5">N7/$N$19</f>
        <v>2.5000000000000001E-2</v>
      </c>
      <c r="P7" s="28">
        <f>COUNTIFS(Φύλλο1!$G:$G,"2",Φύλλο1!$S:$S,$B7)</f>
        <v>1</v>
      </c>
      <c r="Q7" s="36">
        <f t="shared" ref="Q7:Q17" si="6">P7/$P$19</f>
        <v>4.5454545454545456E-2</v>
      </c>
    </row>
    <row r="8" spans="2:17" ht="45" x14ac:dyDescent="0.25">
      <c r="B8" s="15">
        <v>3</v>
      </c>
      <c r="C8" s="49" t="s">
        <v>135</v>
      </c>
      <c r="D8" s="39">
        <f>COUNTIF(Φύλλο1!$S:$S,$B8)</f>
        <v>8</v>
      </c>
      <c r="E8" s="36">
        <f t="shared" si="0"/>
        <v>7.7669902912621352E-2</v>
      </c>
      <c r="F8" s="25">
        <f>COUNTIFS(Φύλλο1!$D:$D,"&lt;=4",Φύλλο1!$S:$S,$B8)</f>
        <v>8</v>
      </c>
      <c r="G8" s="44">
        <f t="shared" si="1"/>
        <v>0.1038961038961039</v>
      </c>
      <c r="H8" s="28">
        <f>COUNTIFS(Φύλλο1!$D:$D,"&gt;=5",Φύλλο1!$S:$S,$B8)</f>
        <v>0</v>
      </c>
      <c r="I8" s="36">
        <f t="shared" si="2"/>
        <v>0</v>
      </c>
      <c r="J8" s="30">
        <f>COUNTIFS(Φύλλο1!$F:$F,"1",Φύλλο1!$S:$S,$B8)</f>
        <v>3</v>
      </c>
      <c r="K8" s="44">
        <f t="shared" si="3"/>
        <v>6.3829787234042548E-2</v>
      </c>
      <c r="L8" s="28">
        <f>COUNTIFS(Φύλλο1!$F:$F,"2",Φύλλο1!$S:$S,$B8)</f>
        <v>5</v>
      </c>
      <c r="M8" s="36">
        <f t="shared" si="4"/>
        <v>8.9285714285714288E-2</v>
      </c>
      <c r="N8" s="25">
        <f>COUNTIFS(Φύλλο1!$G:$G,"1",Φύλλο1!$S:$S,$B8)</f>
        <v>7</v>
      </c>
      <c r="O8" s="44">
        <f t="shared" si="5"/>
        <v>8.7499999999999994E-2</v>
      </c>
      <c r="P8" s="28">
        <f>COUNTIFS(Φύλλο1!$G:$G,"2",Φύλλο1!$S:$S,$B8)</f>
        <v>1</v>
      </c>
      <c r="Q8" s="36">
        <f t="shared" si="6"/>
        <v>4.5454545454545456E-2</v>
      </c>
    </row>
    <row r="9" spans="2:17" x14ac:dyDescent="0.25">
      <c r="B9" s="15">
        <v>4</v>
      </c>
      <c r="C9" s="49" t="s">
        <v>136</v>
      </c>
      <c r="D9" s="39">
        <f>COUNTIF(Φύλλο1!$S:$S,$B9)</f>
        <v>22</v>
      </c>
      <c r="E9" s="36">
        <f t="shared" si="0"/>
        <v>0.21359223300970873</v>
      </c>
      <c r="F9" s="25">
        <f>COUNTIFS(Φύλλο1!$D:$D,"&lt;=4",Φύλλο1!$S:$S,$B9)</f>
        <v>18</v>
      </c>
      <c r="G9" s="44">
        <f t="shared" si="1"/>
        <v>0.23376623376623376</v>
      </c>
      <c r="H9" s="28">
        <f>COUNTIFS(Φύλλο1!$D:$D,"&gt;=5",Φύλλο1!$S:$S,$B9)</f>
        <v>4</v>
      </c>
      <c r="I9" s="36">
        <f t="shared" si="2"/>
        <v>0.15384615384615385</v>
      </c>
      <c r="J9" s="30">
        <f>COUNTIFS(Φύλλο1!$F:$F,"1",Φύλλο1!$S:$S,$B9)</f>
        <v>8</v>
      </c>
      <c r="K9" s="44">
        <f t="shared" si="3"/>
        <v>0.1702127659574468</v>
      </c>
      <c r="L9" s="28">
        <f>COUNTIFS(Φύλλο1!$F:$F,"2",Φύλλο1!$S:$S,$B9)</f>
        <v>14</v>
      </c>
      <c r="M9" s="36">
        <f t="shared" si="4"/>
        <v>0.25</v>
      </c>
      <c r="N9" s="25">
        <f>COUNTIFS(Φύλλο1!$G:$G,"1",Φύλλο1!$S:$S,$B9)</f>
        <v>17</v>
      </c>
      <c r="O9" s="44">
        <f t="shared" si="5"/>
        <v>0.21249999999999999</v>
      </c>
      <c r="P9" s="28">
        <f>COUNTIFS(Φύλλο1!$G:$G,"2",Φύλλο1!$S:$S,$B9)</f>
        <v>5</v>
      </c>
      <c r="Q9" s="36">
        <f t="shared" si="6"/>
        <v>0.22727272727272727</v>
      </c>
    </row>
    <row r="10" spans="2:17" ht="22.5" x14ac:dyDescent="0.25">
      <c r="B10" s="15">
        <v>5</v>
      </c>
      <c r="C10" s="49" t="s">
        <v>137</v>
      </c>
      <c r="D10" s="39">
        <f>COUNTIF(Φύλλο1!$S:$S,$B10)</f>
        <v>1</v>
      </c>
      <c r="E10" s="36">
        <f t="shared" si="0"/>
        <v>9.7087378640776691E-3</v>
      </c>
      <c r="F10" s="25">
        <f>COUNTIFS(Φύλλο1!$D:$D,"&lt;=4",Φύλλο1!$S:$S,$B10)</f>
        <v>0</v>
      </c>
      <c r="G10" s="44">
        <f t="shared" si="1"/>
        <v>0</v>
      </c>
      <c r="H10" s="28">
        <f>COUNTIFS(Φύλλο1!$D:$D,"&gt;=5",Φύλλο1!$S:$S,$B10)</f>
        <v>1</v>
      </c>
      <c r="I10" s="36">
        <f t="shared" si="2"/>
        <v>3.8461538461538464E-2</v>
      </c>
      <c r="J10" s="30">
        <f>COUNTIFS(Φύλλο1!$F:$F,"1",Φύλλο1!$S:$S,$B10)</f>
        <v>1</v>
      </c>
      <c r="K10" s="44">
        <f t="shared" si="3"/>
        <v>2.1276595744680851E-2</v>
      </c>
      <c r="L10" s="28">
        <f>COUNTIFS(Φύλλο1!$F:$F,"2",Φύλλο1!$S:$S,$B10)</f>
        <v>0</v>
      </c>
      <c r="M10" s="36">
        <f t="shared" si="4"/>
        <v>0</v>
      </c>
      <c r="N10" s="25">
        <f>COUNTIFS(Φύλλο1!$G:$G,"1",Φύλλο1!$S:$S,$B10)</f>
        <v>1</v>
      </c>
      <c r="O10" s="44">
        <f t="shared" si="5"/>
        <v>1.2500000000000001E-2</v>
      </c>
      <c r="P10" s="28">
        <f>COUNTIFS(Φύλλο1!$G:$G,"2",Φύλλο1!$S:$S,$B10)</f>
        <v>0</v>
      </c>
      <c r="Q10" s="36">
        <f t="shared" si="6"/>
        <v>0</v>
      </c>
    </row>
    <row r="11" spans="2:17" ht="33.75" x14ac:dyDescent="0.25">
      <c r="B11" s="15">
        <v>6</v>
      </c>
      <c r="C11" s="49" t="s">
        <v>138</v>
      </c>
      <c r="D11" s="39">
        <f>COUNTIF(Φύλλο1!$S:$S,$B11)</f>
        <v>7</v>
      </c>
      <c r="E11" s="36">
        <f t="shared" si="0"/>
        <v>6.7961165048543687E-2</v>
      </c>
      <c r="F11" s="25">
        <f>COUNTIFS(Φύλλο1!$D:$D,"&lt;=4",Φύλλο1!$S:$S,$B11)</f>
        <v>5</v>
      </c>
      <c r="G11" s="44">
        <f t="shared" si="1"/>
        <v>6.4935064935064929E-2</v>
      </c>
      <c r="H11" s="28">
        <f>COUNTIFS(Φύλλο1!$D:$D,"&gt;=5",Φύλλο1!$S:$S,$B11)</f>
        <v>2</v>
      </c>
      <c r="I11" s="36">
        <f t="shared" si="2"/>
        <v>7.6923076923076927E-2</v>
      </c>
      <c r="J11" s="30">
        <f>COUNTIFS(Φύλλο1!$F:$F,"1",Φύλλο1!$S:$S,$B11)</f>
        <v>3</v>
      </c>
      <c r="K11" s="44">
        <f t="shared" si="3"/>
        <v>6.3829787234042548E-2</v>
      </c>
      <c r="L11" s="28">
        <f>COUNTIFS(Φύλλο1!$F:$F,"2",Φύλλο1!$S:$S,$B11)</f>
        <v>4</v>
      </c>
      <c r="M11" s="36">
        <f t="shared" si="4"/>
        <v>7.1428571428571425E-2</v>
      </c>
      <c r="N11" s="25">
        <f>COUNTIFS(Φύλλο1!$G:$G,"1",Φύλλο1!$S:$S,$B11)</f>
        <v>4</v>
      </c>
      <c r="O11" s="44">
        <f t="shared" si="5"/>
        <v>0.05</v>
      </c>
      <c r="P11" s="28">
        <f>COUNTIFS(Φύλλο1!$G:$G,"2",Φύλλο1!$S:$S,$B11)</f>
        <v>3</v>
      </c>
      <c r="Q11" s="36">
        <f t="shared" si="6"/>
        <v>0.13636363636363635</v>
      </c>
    </row>
    <row r="12" spans="2:17" ht="33.75" x14ac:dyDescent="0.25">
      <c r="B12" s="15">
        <v>7</v>
      </c>
      <c r="C12" s="49" t="s">
        <v>139</v>
      </c>
      <c r="D12" s="39">
        <f>COUNTIF(Φύλλο1!$S:$S,$B12)</f>
        <v>13</v>
      </c>
      <c r="E12" s="36">
        <f t="shared" si="0"/>
        <v>0.12621359223300971</v>
      </c>
      <c r="F12" s="25">
        <f>COUNTIFS(Φύλλο1!$D:$D,"&lt;=4",Φύλλο1!$S:$S,$B12)</f>
        <v>9</v>
      </c>
      <c r="G12" s="44">
        <f t="shared" si="1"/>
        <v>0.11688311688311688</v>
      </c>
      <c r="H12" s="28">
        <f>COUNTIFS(Φύλλο1!$D:$D,"&gt;=5",Φύλλο1!$S:$S,$B12)</f>
        <v>4</v>
      </c>
      <c r="I12" s="36">
        <f t="shared" si="2"/>
        <v>0.15384615384615385</v>
      </c>
      <c r="J12" s="30">
        <f>COUNTIFS(Φύλλο1!$F:$F,"1",Φύλλο1!$S:$S,$B12)</f>
        <v>5</v>
      </c>
      <c r="K12" s="44">
        <f t="shared" si="3"/>
        <v>0.10638297872340426</v>
      </c>
      <c r="L12" s="28">
        <f>COUNTIFS(Φύλλο1!$F:$F,"2",Φύλλο1!$S:$S,$B12)</f>
        <v>8</v>
      </c>
      <c r="M12" s="36">
        <f t="shared" si="4"/>
        <v>0.14285714285714285</v>
      </c>
      <c r="N12" s="25">
        <f>COUNTIFS(Φύλλο1!$G:$G,"1",Φύλλο1!$S:$S,$B12)</f>
        <v>12</v>
      </c>
      <c r="O12" s="44">
        <f t="shared" si="5"/>
        <v>0.15</v>
      </c>
      <c r="P12" s="28">
        <f>COUNTIFS(Φύλλο1!$G:$G,"2",Φύλλο1!$S:$S,$B12)</f>
        <v>1</v>
      </c>
      <c r="Q12" s="36">
        <f t="shared" si="6"/>
        <v>4.5454545454545456E-2</v>
      </c>
    </row>
    <row r="13" spans="2:17" x14ac:dyDescent="0.25">
      <c r="B13" s="15">
        <v>8</v>
      </c>
      <c r="C13" s="49" t="s">
        <v>140</v>
      </c>
      <c r="D13" s="39">
        <f>COUNTIF(Φύλλο1!$S:$S,$B13)</f>
        <v>5</v>
      </c>
      <c r="E13" s="36">
        <f t="shared" si="0"/>
        <v>4.8543689320388349E-2</v>
      </c>
      <c r="F13" s="25">
        <f>COUNTIFS(Φύλλο1!$D:$D,"&lt;=4",Φύλλο1!$S:$S,$B13)</f>
        <v>3</v>
      </c>
      <c r="G13" s="44">
        <f t="shared" si="1"/>
        <v>3.896103896103896E-2</v>
      </c>
      <c r="H13" s="28">
        <f>COUNTIFS(Φύλλο1!$D:$D,"&gt;=5",Φύλλο1!$S:$S,$B13)</f>
        <v>2</v>
      </c>
      <c r="I13" s="36">
        <f t="shared" si="2"/>
        <v>7.6923076923076927E-2</v>
      </c>
      <c r="J13" s="30">
        <f>COUNTIFS(Φύλλο1!$F:$F,"1",Φύλλο1!$S:$S,$B13)</f>
        <v>1</v>
      </c>
      <c r="K13" s="44">
        <f t="shared" si="3"/>
        <v>2.1276595744680851E-2</v>
      </c>
      <c r="L13" s="28">
        <f>COUNTIFS(Φύλλο1!$F:$F,"2",Φύλλο1!$S:$S,$B13)</f>
        <v>4</v>
      </c>
      <c r="M13" s="36">
        <f t="shared" si="4"/>
        <v>7.1428571428571425E-2</v>
      </c>
      <c r="N13" s="25">
        <f>COUNTIFS(Φύλλο1!$G:$G,"1",Φύλλο1!$S:$S,$B13)</f>
        <v>1</v>
      </c>
      <c r="O13" s="44">
        <f t="shared" si="5"/>
        <v>1.2500000000000001E-2</v>
      </c>
      <c r="P13" s="28">
        <f>COUNTIFS(Φύλλο1!$G:$G,"2",Φύλλο1!$S:$S,$B13)</f>
        <v>4</v>
      </c>
      <c r="Q13" s="36">
        <f t="shared" si="6"/>
        <v>0.18181818181818182</v>
      </c>
    </row>
    <row r="14" spans="2:17" ht="45" x14ac:dyDescent="0.25">
      <c r="B14" s="15">
        <v>9</v>
      </c>
      <c r="C14" s="49" t="s">
        <v>141</v>
      </c>
      <c r="D14" s="39">
        <f>COUNTIF(Φύλλο1!$S:$S,$B14)</f>
        <v>9</v>
      </c>
      <c r="E14" s="36">
        <f t="shared" si="0"/>
        <v>8.7378640776699032E-2</v>
      </c>
      <c r="F14" s="25">
        <f>COUNTIFS(Φύλλο1!$D:$D,"&lt;=4",Φύλλο1!$S:$S,$B14)</f>
        <v>6</v>
      </c>
      <c r="G14" s="44">
        <f t="shared" si="1"/>
        <v>7.792207792207792E-2</v>
      </c>
      <c r="H14" s="28">
        <f>COUNTIFS(Φύλλο1!$D:$D,"&gt;=5",Φύλλο1!$S:$S,$B14)</f>
        <v>3</v>
      </c>
      <c r="I14" s="36">
        <f t="shared" si="2"/>
        <v>0.11538461538461539</v>
      </c>
      <c r="J14" s="30">
        <f>COUNTIFS(Φύλλο1!$F:$F,"1",Φύλλο1!$S:$S,$B14)</f>
        <v>4</v>
      </c>
      <c r="K14" s="44">
        <f t="shared" si="3"/>
        <v>8.5106382978723402E-2</v>
      </c>
      <c r="L14" s="28">
        <f>COUNTIFS(Φύλλο1!$F:$F,"2",Φύλλο1!$S:$S,$B14)</f>
        <v>5</v>
      </c>
      <c r="M14" s="36">
        <f t="shared" si="4"/>
        <v>8.9285714285714288E-2</v>
      </c>
      <c r="N14" s="25">
        <f>COUNTIFS(Φύλλο1!$G:$G,"1",Φύλλο1!$S:$S,$B14)</f>
        <v>8</v>
      </c>
      <c r="O14" s="44">
        <f t="shared" si="5"/>
        <v>0.1</v>
      </c>
      <c r="P14" s="28">
        <f>COUNTIFS(Φύλλο1!$G:$G,"2",Φύλλο1!$S:$S,$B14)</f>
        <v>1</v>
      </c>
      <c r="Q14" s="36">
        <f t="shared" si="6"/>
        <v>4.5454545454545456E-2</v>
      </c>
    </row>
    <row r="15" spans="2:17" ht="22.5" x14ac:dyDescent="0.25">
      <c r="B15" s="15">
        <v>10</v>
      </c>
      <c r="C15" s="49" t="s">
        <v>142</v>
      </c>
      <c r="D15" s="39">
        <f>COUNTIF(Φύλλο1!$S:$S,$B15)</f>
        <v>9</v>
      </c>
      <c r="E15" s="36">
        <f t="shared" si="0"/>
        <v>8.7378640776699032E-2</v>
      </c>
      <c r="F15" s="25">
        <f>COUNTIFS(Φύλλο1!$D:$D,"&lt;=4",Φύλλο1!$S:$S,$B15)</f>
        <v>7</v>
      </c>
      <c r="G15" s="44">
        <f t="shared" si="1"/>
        <v>9.0909090909090912E-2</v>
      </c>
      <c r="H15" s="28">
        <f>COUNTIFS(Φύλλο1!$D:$D,"&gt;=5",Φύλλο1!$S:$S,$B15)</f>
        <v>2</v>
      </c>
      <c r="I15" s="36">
        <f t="shared" si="2"/>
        <v>7.6923076923076927E-2</v>
      </c>
      <c r="J15" s="30">
        <f>COUNTIFS(Φύλλο1!$F:$F,"1",Φύλλο1!$S:$S,$B15)</f>
        <v>6</v>
      </c>
      <c r="K15" s="44">
        <f t="shared" si="3"/>
        <v>0.1276595744680851</v>
      </c>
      <c r="L15" s="28">
        <f>COUNTIFS(Φύλλο1!$F:$F,"2",Φύλλο1!$S:$S,$B15)</f>
        <v>3</v>
      </c>
      <c r="M15" s="36">
        <f t="shared" si="4"/>
        <v>5.3571428571428568E-2</v>
      </c>
      <c r="N15" s="25">
        <f>COUNTIFS(Φύλλο1!$G:$G,"1",Φύλλο1!$S:$S,$B15)</f>
        <v>9</v>
      </c>
      <c r="O15" s="44">
        <f t="shared" si="5"/>
        <v>0.1125</v>
      </c>
      <c r="P15" s="28">
        <f>COUNTIFS(Φύλλο1!$G:$G,"2",Φύλλο1!$S:$S,$B15)</f>
        <v>0</v>
      </c>
      <c r="Q15" s="36">
        <f t="shared" si="6"/>
        <v>0</v>
      </c>
    </row>
    <row r="16" spans="2:17" ht="15" customHeight="1" x14ac:dyDescent="0.25">
      <c r="B16" s="15">
        <v>11</v>
      </c>
      <c r="C16" s="49" t="s">
        <v>143</v>
      </c>
      <c r="D16" s="39">
        <f>COUNTIF(Φύλλο1!$S:$S,$B16)</f>
        <v>1</v>
      </c>
      <c r="E16" s="36">
        <f t="shared" si="0"/>
        <v>9.7087378640776691E-3</v>
      </c>
      <c r="F16" s="25">
        <f>COUNTIFS(Φύλλο1!$D:$D,"&lt;=4",Φύλλο1!$S:$S,$B16)</f>
        <v>1</v>
      </c>
      <c r="G16" s="44">
        <f t="shared" si="1"/>
        <v>1.2987012987012988E-2</v>
      </c>
      <c r="H16" s="28">
        <f>COUNTIFS(Φύλλο1!$D:$D,"&gt;=5",Φύλλο1!$S:$S,$B16)</f>
        <v>0</v>
      </c>
      <c r="I16" s="36">
        <f t="shared" si="2"/>
        <v>0</v>
      </c>
      <c r="J16" s="30">
        <f>COUNTIFS(Φύλλο1!$F:$F,"1",Φύλλο1!$S:$S,$B16)</f>
        <v>1</v>
      </c>
      <c r="K16" s="44">
        <f t="shared" si="3"/>
        <v>2.1276595744680851E-2</v>
      </c>
      <c r="L16" s="28">
        <f>COUNTIFS(Φύλλο1!$F:$F,"2",Φύλλο1!$S:$S,$B16)</f>
        <v>0</v>
      </c>
      <c r="M16" s="36">
        <f t="shared" si="4"/>
        <v>0</v>
      </c>
      <c r="N16" s="25">
        <f>COUNTIFS(Φύλλο1!$G:$G,"1",Φύλλο1!$S:$S,$B16)</f>
        <v>1</v>
      </c>
      <c r="O16" s="44">
        <f t="shared" si="5"/>
        <v>1.2500000000000001E-2</v>
      </c>
      <c r="P16" s="28">
        <f>COUNTIFS(Φύλλο1!$G:$G,"2",Φύλλο1!$S:$S,$B16)</f>
        <v>0</v>
      </c>
      <c r="Q16" s="36">
        <f t="shared" si="6"/>
        <v>0</v>
      </c>
    </row>
    <row r="17" spans="2:17" ht="15" customHeight="1" x14ac:dyDescent="0.25">
      <c r="B17" s="15">
        <v>12</v>
      </c>
      <c r="C17" s="49" t="s">
        <v>114</v>
      </c>
      <c r="D17" s="39">
        <f>COUNTIF(Φύλλο1!$S:$S,$B17)</f>
        <v>3</v>
      </c>
      <c r="E17" s="36">
        <f t="shared" si="0"/>
        <v>2.9126213592233011E-2</v>
      </c>
      <c r="F17" s="25">
        <f>COUNTIFS(Φύλλο1!$D:$D,"&lt;=4",Φύλλο1!$S:$S,$B17)</f>
        <v>3</v>
      </c>
      <c r="G17" s="44">
        <f t="shared" si="1"/>
        <v>3.896103896103896E-2</v>
      </c>
      <c r="H17" s="28">
        <f>COUNTIFS(Φύλλο1!$D:$D,"&gt;=5",Φύλλο1!$S:$S,$B17)</f>
        <v>0</v>
      </c>
      <c r="I17" s="36">
        <f t="shared" si="2"/>
        <v>0</v>
      </c>
      <c r="J17" s="30">
        <f>COUNTIFS(Φύλλο1!$F:$F,"1",Φύλλο1!$S:$S,$B17)</f>
        <v>2</v>
      </c>
      <c r="K17" s="44">
        <f t="shared" si="3"/>
        <v>4.2553191489361701E-2</v>
      </c>
      <c r="L17" s="28">
        <f>COUNTIFS(Φύλλο1!$F:$F,"2",Φύλλο1!$S:$S,$B17)</f>
        <v>1</v>
      </c>
      <c r="M17" s="36">
        <f t="shared" si="4"/>
        <v>1.7857142857142856E-2</v>
      </c>
      <c r="N17" s="25">
        <f>COUNTIFS(Φύλλο1!$G:$G,"1",Φύλλο1!$S:$S,$B17)</f>
        <v>3</v>
      </c>
      <c r="O17" s="44">
        <f t="shared" si="5"/>
        <v>3.7499999999999999E-2</v>
      </c>
      <c r="P17" s="28">
        <f>COUNTIFS(Φύλλο1!$G:$G,"2",Φύλλο1!$S:$S,$B17)</f>
        <v>0</v>
      </c>
      <c r="Q17" s="36">
        <f t="shared" si="6"/>
        <v>0</v>
      </c>
    </row>
    <row r="18" spans="2:17" ht="15" customHeight="1" x14ac:dyDescent="0.25">
      <c r="B18" s="15"/>
      <c r="C18" s="20"/>
      <c r="D18" s="39"/>
      <c r="E18" s="18"/>
      <c r="F18" s="25"/>
      <c r="G18" s="37"/>
      <c r="H18" s="28"/>
      <c r="I18" s="18"/>
      <c r="J18" s="30"/>
      <c r="K18" s="37"/>
      <c r="L18" s="28"/>
      <c r="M18" s="18"/>
      <c r="N18" s="25"/>
      <c r="O18" s="37"/>
      <c r="P18" s="28"/>
      <c r="Q18" s="18"/>
    </row>
    <row r="19" spans="2:17" ht="15" customHeight="1" x14ac:dyDescent="0.25">
      <c r="B19" s="15"/>
      <c r="C19" s="21" t="s">
        <v>71</v>
      </c>
      <c r="D19" s="39">
        <f>SUM(D6:D17)</f>
        <v>103</v>
      </c>
      <c r="E19" s="18"/>
      <c r="F19" s="25">
        <f>SUM(F6:F17)</f>
        <v>77</v>
      </c>
      <c r="G19" s="37"/>
      <c r="H19" s="28">
        <f>SUM(H6:H17)</f>
        <v>26</v>
      </c>
      <c r="I19" s="18"/>
      <c r="J19" s="30">
        <f>SUM(J6:J17)</f>
        <v>47</v>
      </c>
      <c r="K19" s="37"/>
      <c r="L19" s="28">
        <f>SUM(L6:L17)</f>
        <v>56</v>
      </c>
      <c r="M19" s="18"/>
      <c r="N19" s="25">
        <f>SUM(N6:N17)</f>
        <v>80</v>
      </c>
      <c r="O19" s="37"/>
      <c r="P19" s="28">
        <f>SUM(P6:P17)</f>
        <v>22</v>
      </c>
      <c r="Q19" s="18"/>
    </row>
    <row r="20" spans="2:17" ht="15.75" thickBot="1" x14ac:dyDescent="0.3">
      <c r="B20" s="17"/>
      <c r="C20" s="23"/>
      <c r="D20" s="40"/>
      <c r="E20" s="19"/>
      <c r="F20" s="26"/>
      <c r="G20" s="38"/>
      <c r="H20" s="29"/>
      <c r="I20" s="19"/>
      <c r="J20" s="31"/>
      <c r="K20" s="38"/>
      <c r="L20" s="29"/>
      <c r="M20" s="19"/>
      <c r="N20" s="26"/>
      <c r="O20" s="38"/>
      <c r="P20" s="29"/>
      <c r="Q20" s="19"/>
    </row>
    <row r="21" spans="2:17" ht="15.75" thickTop="1" x14ac:dyDescent="0.25"/>
    <row r="23" spans="2:17" ht="15.75" thickBot="1" x14ac:dyDescent="0.3"/>
    <row r="24" spans="2:17" ht="24" customHeight="1" thickTop="1" thickBot="1" x14ac:dyDescent="0.35">
      <c r="B24" s="48" t="s">
        <v>132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7"/>
    </row>
    <row r="25" spans="2:17" ht="15.75" thickTop="1" x14ac:dyDescent="0.25">
      <c r="B25" s="14"/>
      <c r="C25" s="35"/>
      <c r="D25" s="41" t="s">
        <v>85</v>
      </c>
      <c r="E25" s="42"/>
      <c r="F25" s="41" t="s">
        <v>86</v>
      </c>
      <c r="G25" s="43"/>
      <c r="H25" s="43"/>
      <c r="I25" s="42"/>
      <c r="J25" s="41" t="s">
        <v>87</v>
      </c>
      <c r="K25" s="43"/>
      <c r="L25" s="43"/>
      <c r="M25" s="42"/>
      <c r="N25" s="41" t="s">
        <v>90</v>
      </c>
      <c r="O25" s="43"/>
      <c r="P25" s="43"/>
      <c r="Q25" s="42"/>
    </row>
    <row r="26" spans="2:17" x14ac:dyDescent="0.25">
      <c r="B26" s="15"/>
      <c r="C26" s="20"/>
      <c r="D26" s="39"/>
      <c r="E26" s="18"/>
      <c r="F26" s="45" t="s">
        <v>67</v>
      </c>
      <c r="G26" s="24"/>
      <c r="H26" s="27" t="s">
        <v>68</v>
      </c>
      <c r="I26" s="46"/>
      <c r="J26" s="45" t="s">
        <v>88</v>
      </c>
      <c r="K26" s="24"/>
      <c r="L26" s="27" t="s">
        <v>89</v>
      </c>
      <c r="M26" s="46"/>
      <c r="N26" s="45" t="s">
        <v>69</v>
      </c>
      <c r="O26" s="24"/>
      <c r="P26" s="27" t="s">
        <v>70</v>
      </c>
      <c r="Q26" s="46"/>
    </row>
    <row r="27" spans="2:17" x14ac:dyDescent="0.25">
      <c r="B27" s="15"/>
      <c r="C27" s="20"/>
      <c r="D27" s="39" t="s">
        <v>92</v>
      </c>
      <c r="E27" s="18" t="s">
        <v>93</v>
      </c>
      <c r="F27" s="25" t="s">
        <v>92</v>
      </c>
      <c r="G27" s="37" t="s">
        <v>93</v>
      </c>
      <c r="H27" s="28" t="s">
        <v>92</v>
      </c>
      <c r="I27" s="18" t="s">
        <v>93</v>
      </c>
      <c r="J27" s="30" t="s">
        <v>92</v>
      </c>
      <c r="K27" s="37" t="s">
        <v>93</v>
      </c>
      <c r="L27" s="28" t="s">
        <v>92</v>
      </c>
      <c r="M27" s="18" t="s">
        <v>93</v>
      </c>
      <c r="N27" s="25" t="s">
        <v>92</v>
      </c>
      <c r="O27" s="37" t="s">
        <v>93</v>
      </c>
      <c r="P27" s="28" t="s">
        <v>92</v>
      </c>
      <c r="Q27" s="18" t="s">
        <v>93</v>
      </c>
    </row>
    <row r="28" spans="2:17" ht="15" customHeight="1" x14ac:dyDescent="0.25">
      <c r="B28" s="15">
        <v>1</v>
      </c>
      <c r="C28" s="49" t="s">
        <v>133</v>
      </c>
      <c r="D28" s="39">
        <f>COUNTIF(Φύλλο1!$S:$U,$B28)</f>
        <v>45</v>
      </c>
      <c r="E28" s="36">
        <f>D28/$D$41</f>
        <v>0.17307692307692307</v>
      </c>
      <c r="F28" s="25">
        <f>COUNTIFS(Φύλλο1!$D:$D,"&lt;=4",Φύλλο1!$S:$S,$B28)+COUNTIFS(Φύλλο1!$D:$D,"&lt;=4",Φύλλο1!$T:$T,$B28)+COUNTIFS(Φύλλο1!$D:$D,"&lt;=4",Φύλλο1!$U:$U,$B28)</f>
        <v>31</v>
      </c>
      <c r="G28" s="44">
        <f>F28/$F$41</f>
        <v>0.16062176165803108</v>
      </c>
      <c r="H28" s="28">
        <f>COUNTIFS(Φύλλο1!$D:$D,"&gt;=5",Φύλλο1!$S:$S,$B28)+COUNTIFS(Φύλλο1!$D:$D,"&gt;=5",Φύλλο1!$T:$T,$B28)+COUNTIFS(Φύλλο1!$D:$D,"&gt;=5",Φύλλο1!$U:$U,$B28)</f>
        <v>14</v>
      </c>
      <c r="I28" s="36">
        <f>H28/$H$41</f>
        <v>0.20895522388059701</v>
      </c>
      <c r="J28" s="30">
        <f>COUNTIFS(Φύλλο1!$F:$F,"1",Φύλλο1!$S:$S,$B28)+COUNTIFS(Φύλλο1!$F:$F,"1",Φύλλο1!$T:$T,$B28)+COUNTIFS(Φύλλο1!$F:$F,"1",Φύλλο1!$U:$U,$B28)</f>
        <v>22</v>
      </c>
      <c r="K28" s="44">
        <f>J28/$J$41</f>
        <v>0.19469026548672566</v>
      </c>
      <c r="L28" s="28">
        <f>COUNTIFS(Φύλλο1!$F:$F,"2",Φύλλο1!$S:$S,$B28)+COUNTIFS(Φύλλο1!$F:$F,"2",Φύλλο1!$T:$T,$B28)+COUNTIFS(Φύλλο1!$F:$F,"2",Φύλλο1!$U:$U,$B28)</f>
        <v>23</v>
      </c>
      <c r="M28" s="36">
        <f>L28/$L$41</f>
        <v>0.15646258503401361</v>
      </c>
      <c r="N28" s="25">
        <f>COUNTIFS(Φύλλο1!$G:$G,"1",Φύλλο1!$S:$S,$B28)+COUNTIFS(Φύλλο1!$G:$G,"1",Φύλλο1!$T:$T,$B28)+COUNTIFS(Φύλλο1!$G:$G,"1",Φύλλο1!$U:$U,$B28)</f>
        <v>36</v>
      </c>
      <c r="O28" s="44">
        <f>N28/$N$41</f>
        <v>0.17647058823529413</v>
      </c>
      <c r="P28" s="28">
        <f>COUNTIFS(Φύλλο1!$G:$G,"2",Φύλλο1!$S:$S,$B28)+COUNTIFS(Φύλλο1!$G:$G,"2",Φύλλο1!$T:$T,$B28)+COUNTIFS(Φύλλο1!$G:$G,"2",Φύλλο1!$U:$U,$B28)</f>
        <v>8</v>
      </c>
      <c r="Q28" s="36">
        <f>P28/$P$41</f>
        <v>0.15094339622641509</v>
      </c>
    </row>
    <row r="29" spans="2:17" x14ac:dyDescent="0.25">
      <c r="B29" s="15">
        <v>2</v>
      </c>
      <c r="C29" s="49" t="s">
        <v>134</v>
      </c>
      <c r="D29" s="39">
        <f>COUNTIF(Φύλλο1!$S:$U,$B29)</f>
        <v>11</v>
      </c>
      <c r="E29" s="36">
        <f t="shared" ref="E29:E39" si="7">D29/$D$41</f>
        <v>4.230769230769231E-2</v>
      </c>
      <c r="F29" s="25">
        <f>COUNTIFS(Φύλλο1!$D:$D,"&lt;=4",Φύλλο1!$S:$S,$B29)+COUNTIFS(Φύλλο1!$D:$D,"&lt;=4",Φύλλο1!$T:$T,$B29)+COUNTIFS(Φύλλο1!$D:$D,"&lt;=4",Φύλλο1!$U:$U,$B29)</f>
        <v>9</v>
      </c>
      <c r="G29" s="44">
        <f t="shared" ref="G29:G39" si="8">F29/$F$41</f>
        <v>4.6632124352331605E-2</v>
      </c>
      <c r="H29" s="28">
        <f>COUNTIFS(Φύλλο1!$D:$D,"&gt;=5",Φύλλο1!$S:$S,$B29)+COUNTIFS(Φύλλο1!$D:$D,"&gt;=5",Φύλλο1!$T:$T,$B29)+COUNTIFS(Φύλλο1!$D:$D,"&gt;=5",Φύλλο1!$U:$U,$B29)</f>
        <v>2</v>
      </c>
      <c r="I29" s="36">
        <f t="shared" ref="I29:I39" si="9">H29/$H$41</f>
        <v>2.9850746268656716E-2</v>
      </c>
      <c r="J29" s="30">
        <f>COUNTIFS(Φύλλο1!$F:$F,"1",Φύλλο1!$S:$S,$B29)+COUNTIFS(Φύλλο1!$F:$F,"1",Φύλλο1!$T:$T,$B29)+COUNTIFS(Φύλλο1!$F:$F,"1",Φύλλο1!$U:$U,$B29)</f>
        <v>5</v>
      </c>
      <c r="K29" s="44">
        <f t="shared" ref="K29:K39" si="10">J29/$J$41</f>
        <v>4.4247787610619468E-2</v>
      </c>
      <c r="L29" s="28">
        <f>COUNTIFS(Φύλλο1!$F:$F,"2",Φύλλο1!$S:$S,$B29)+COUNTIFS(Φύλλο1!$F:$F,"2",Φύλλο1!$T:$T,$B29)+COUNTIFS(Φύλλο1!$F:$F,"2",Φύλλο1!$U:$U,$B29)</f>
        <v>6</v>
      </c>
      <c r="M29" s="36">
        <f t="shared" ref="M29:M39" si="11">L29/$L$41</f>
        <v>4.0816326530612242E-2</v>
      </c>
      <c r="N29" s="25">
        <f>COUNTIFS(Φύλλο1!$G:$G,"1",Φύλλο1!$S:$S,$B29)+COUNTIFS(Φύλλο1!$G:$G,"1",Φύλλο1!$T:$T,$B29)+COUNTIFS(Φύλλο1!$G:$G,"1",Φύλλο1!$U:$U,$B29)</f>
        <v>6</v>
      </c>
      <c r="O29" s="44">
        <f t="shared" ref="O29:O39" si="12">N29/$N$41</f>
        <v>2.9411764705882353E-2</v>
      </c>
      <c r="P29" s="28">
        <f>COUNTIFS(Φύλλο1!$G:$G,"2",Φύλλο1!$S:$S,$B29)+COUNTIFS(Φύλλο1!$G:$G,"2",Φύλλο1!$T:$T,$B29)+COUNTIFS(Φύλλο1!$G:$G,"2",Φύλλο1!$U:$U,$B29)</f>
        <v>4</v>
      </c>
      <c r="Q29" s="36">
        <f t="shared" ref="Q29:Q39" si="13">P29/$P$41</f>
        <v>7.5471698113207544E-2</v>
      </c>
    </row>
    <row r="30" spans="2:17" ht="45" x14ac:dyDescent="0.25">
      <c r="B30" s="15">
        <v>3</v>
      </c>
      <c r="C30" s="49" t="s">
        <v>135</v>
      </c>
      <c r="D30" s="39">
        <f>COUNTIF(Φύλλο1!$S:$U,$B30)</f>
        <v>22</v>
      </c>
      <c r="E30" s="36">
        <f t="shared" si="7"/>
        <v>8.461538461538462E-2</v>
      </c>
      <c r="F30" s="25">
        <f>COUNTIFS(Φύλλο1!$D:$D,"&lt;=4",Φύλλο1!$S:$S,$B30)+COUNTIFS(Φύλλο1!$D:$D,"&lt;=4",Φύλλο1!$T:$T,$B30)+COUNTIFS(Φύλλο1!$D:$D,"&lt;=4",Φύλλο1!$U:$U,$B30)</f>
        <v>20</v>
      </c>
      <c r="G30" s="44">
        <f t="shared" si="8"/>
        <v>0.10362694300518134</v>
      </c>
      <c r="H30" s="28">
        <f>COUNTIFS(Φύλλο1!$D:$D,"&gt;=5",Φύλλο1!$S:$S,$B30)+COUNTIFS(Φύλλο1!$D:$D,"&gt;=5",Φύλλο1!$T:$T,$B30)+COUNTIFS(Φύλλο1!$D:$D,"&gt;=5",Φύλλο1!$U:$U,$B30)</f>
        <v>2</v>
      </c>
      <c r="I30" s="36">
        <f t="shared" si="9"/>
        <v>2.9850746268656716E-2</v>
      </c>
      <c r="J30" s="30">
        <f>COUNTIFS(Φύλλο1!$F:$F,"1",Φύλλο1!$S:$S,$B30)+COUNTIFS(Φύλλο1!$F:$F,"1",Φύλλο1!$T:$T,$B30)+COUNTIFS(Φύλλο1!$F:$F,"1",Φύλλο1!$U:$U,$B30)</f>
        <v>11</v>
      </c>
      <c r="K30" s="44">
        <f t="shared" si="10"/>
        <v>9.7345132743362831E-2</v>
      </c>
      <c r="L30" s="28">
        <f>COUNTIFS(Φύλλο1!$F:$F,"2",Φύλλο1!$S:$S,$B30)+COUNTIFS(Φύλλο1!$F:$F,"2",Φύλλο1!$T:$T,$B30)+COUNTIFS(Φύλλο1!$F:$F,"2",Φύλλο1!$U:$U,$B30)</f>
        <v>11</v>
      </c>
      <c r="M30" s="36">
        <f t="shared" si="11"/>
        <v>7.4829931972789115E-2</v>
      </c>
      <c r="N30" s="25">
        <f>COUNTIFS(Φύλλο1!$G:$G,"1",Φύλλο1!$S:$S,$B30)+COUNTIFS(Φύλλο1!$G:$G,"1",Φύλλο1!$T:$T,$B30)+COUNTIFS(Φύλλο1!$G:$G,"1",Φύλλο1!$U:$U,$B30)</f>
        <v>20</v>
      </c>
      <c r="O30" s="44">
        <f t="shared" si="12"/>
        <v>9.8039215686274508E-2</v>
      </c>
      <c r="P30" s="28">
        <f>COUNTIFS(Φύλλο1!$G:$G,"2",Φύλλο1!$S:$S,$B30)+COUNTIFS(Φύλλο1!$G:$G,"2",Φύλλο1!$T:$T,$B30)+COUNTIFS(Φύλλο1!$G:$G,"2",Φύλλο1!$U:$U,$B30)</f>
        <v>1</v>
      </c>
      <c r="Q30" s="36">
        <f t="shared" si="13"/>
        <v>1.8867924528301886E-2</v>
      </c>
    </row>
    <row r="31" spans="2:17" x14ac:dyDescent="0.25">
      <c r="B31" s="15">
        <v>4</v>
      </c>
      <c r="C31" s="49" t="s">
        <v>136</v>
      </c>
      <c r="D31" s="39">
        <f>COUNTIF(Φύλλο1!$S:$U,$B31)</f>
        <v>40</v>
      </c>
      <c r="E31" s="36">
        <f t="shared" si="7"/>
        <v>0.15384615384615385</v>
      </c>
      <c r="F31" s="25">
        <f>COUNTIFS(Φύλλο1!$D:$D,"&lt;=4",Φύλλο1!$S:$S,$B31)+COUNTIFS(Φύλλο1!$D:$D,"&lt;=4",Φύλλο1!$T:$T,$B31)+COUNTIFS(Φύλλο1!$D:$D,"&lt;=4",Φύλλο1!$U:$U,$B31)</f>
        <v>32</v>
      </c>
      <c r="G31" s="44">
        <f t="shared" si="8"/>
        <v>0.16580310880829016</v>
      </c>
      <c r="H31" s="28">
        <f>COUNTIFS(Φύλλο1!$D:$D,"&gt;=5",Φύλλο1!$S:$S,$B31)+COUNTIFS(Φύλλο1!$D:$D,"&gt;=5",Φύλλο1!$T:$T,$B31)+COUNTIFS(Φύλλο1!$D:$D,"&gt;=5",Φύλλο1!$U:$U,$B31)</f>
        <v>8</v>
      </c>
      <c r="I31" s="36">
        <f t="shared" si="9"/>
        <v>0.11940298507462686</v>
      </c>
      <c r="J31" s="30">
        <f>COUNTIFS(Φύλλο1!$F:$F,"1",Φύλλο1!$S:$S,$B31)+COUNTIFS(Φύλλο1!$F:$F,"1",Φύλλο1!$T:$T,$B31)+COUNTIFS(Φύλλο1!$F:$F,"1",Φύλλο1!$U:$U,$B31)</f>
        <v>19</v>
      </c>
      <c r="K31" s="44">
        <f t="shared" si="10"/>
        <v>0.16814159292035399</v>
      </c>
      <c r="L31" s="28">
        <f>COUNTIFS(Φύλλο1!$F:$F,"2",Φύλλο1!$S:$S,$B31)+COUNTIFS(Φύλλο1!$F:$F,"2",Φύλλο1!$T:$T,$B31)+COUNTIFS(Φύλλο1!$F:$F,"2",Φύλλο1!$U:$U,$B31)</f>
        <v>21</v>
      </c>
      <c r="M31" s="36">
        <f t="shared" si="11"/>
        <v>0.14285714285714285</v>
      </c>
      <c r="N31" s="25">
        <f>COUNTIFS(Φύλλο1!$G:$G,"1",Φύλλο1!$S:$S,$B31)+COUNTIFS(Φύλλο1!$G:$G,"1",Φύλλο1!$T:$T,$B31)+COUNTIFS(Φύλλο1!$G:$G,"1",Φύλλο1!$U:$U,$B31)</f>
        <v>28</v>
      </c>
      <c r="O31" s="44">
        <f t="shared" si="12"/>
        <v>0.13725490196078433</v>
      </c>
      <c r="P31" s="28">
        <f>COUNTIFS(Φύλλο1!$G:$G,"2",Φύλλο1!$S:$S,$B31)+COUNTIFS(Φύλλο1!$G:$G,"2",Φύλλο1!$T:$T,$B31)+COUNTIFS(Φύλλο1!$G:$G,"2",Φύλλο1!$U:$U,$B31)</f>
        <v>12</v>
      </c>
      <c r="Q31" s="36">
        <f t="shared" si="13"/>
        <v>0.22641509433962265</v>
      </c>
    </row>
    <row r="32" spans="2:17" ht="22.5" x14ac:dyDescent="0.25">
      <c r="B32" s="15">
        <v>5</v>
      </c>
      <c r="C32" s="49" t="s">
        <v>137</v>
      </c>
      <c r="D32" s="39">
        <f>COUNTIF(Φύλλο1!$S:$U,$B32)</f>
        <v>21</v>
      </c>
      <c r="E32" s="36">
        <f t="shared" si="7"/>
        <v>8.0769230769230774E-2</v>
      </c>
      <c r="F32" s="25">
        <f>COUNTIFS(Φύλλο1!$D:$D,"&lt;=4",Φύλλο1!$S:$S,$B32)+COUNTIFS(Φύλλο1!$D:$D,"&lt;=4",Φύλλο1!$T:$T,$B32)+COUNTIFS(Φύλλο1!$D:$D,"&lt;=4",Φύλλο1!$U:$U,$B32)</f>
        <v>15</v>
      </c>
      <c r="G32" s="44">
        <f t="shared" si="8"/>
        <v>7.7720207253886009E-2</v>
      </c>
      <c r="H32" s="28">
        <f>COUNTIFS(Φύλλο1!$D:$D,"&gt;=5",Φύλλο1!$S:$S,$B32)+COUNTIFS(Φύλλο1!$D:$D,"&gt;=5",Φύλλο1!$T:$T,$B32)+COUNTIFS(Φύλλο1!$D:$D,"&gt;=5",Φύλλο1!$U:$U,$B32)</f>
        <v>6</v>
      </c>
      <c r="I32" s="36">
        <f t="shared" si="9"/>
        <v>8.9552238805970144E-2</v>
      </c>
      <c r="J32" s="30">
        <f>COUNTIFS(Φύλλο1!$F:$F,"1",Φύλλο1!$S:$S,$B32)+COUNTIFS(Φύλλο1!$F:$F,"1",Φύλλο1!$T:$T,$B32)+COUNTIFS(Φύλλο1!$F:$F,"1",Φύλλο1!$U:$U,$B32)</f>
        <v>8</v>
      </c>
      <c r="K32" s="44">
        <f t="shared" si="10"/>
        <v>7.0796460176991149E-2</v>
      </c>
      <c r="L32" s="28">
        <f>COUNTIFS(Φύλλο1!$F:$F,"2",Φύλλο1!$S:$S,$B32)+COUNTIFS(Φύλλο1!$F:$F,"2",Φύλλο1!$T:$T,$B32)+COUNTIFS(Φύλλο1!$F:$F,"2",Φύλλο1!$U:$U,$B32)</f>
        <v>13</v>
      </c>
      <c r="M32" s="36">
        <f t="shared" si="11"/>
        <v>8.8435374149659865E-2</v>
      </c>
      <c r="N32" s="25">
        <f>COUNTIFS(Φύλλο1!$G:$G,"1",Φύλλο1!$S:$S,$B32)+COUNTIFS(Φύλλο1!$G:$G,"1",Φύλλο1!$T:$T,$B32)+COUNTIFS(Φύλλο1!$G:$G,"1",Φύλλο1!$U:$U,$B32)</f>
        <v>16</v>
      </c>
      <c r="O32" s="44">
        <f t="shared" si="12"/>
        <v>7.8431372549019607E-2</v>
      </c>
      <c r="P32" s="28">
        <f>COUNTIFS(Φύλλο1!$G:$G,"2",Φύλλο1!$S:$S,$B32)+COUNTIFS(Φύλλο1!$G:$G,"2",Φύλλο1!$T:$T,$B32)+COUNTIFS(Φύλλο1!$G:$G,"2",Φύλλο1!$U:$U,$B32)</f>
        <v>5</v>
      </c>
      <c r="Q32" s="36">
        <f t="shared" si="13"/>
        <v>9.4339622641509441E-2</v>
      </c>
    </row>
    <row r="33" spans="2:17" ht="33.75" x14ac:dyDescent="0.25">
      <c r="B33" s="15">
        <v>6</v>
      </c>
      <c r="C33" s="49" t="s">
        <v>138</v>
      </c>
      <c r="D33" s="39">
        <f>COUNTIF(Φύλλο1!$S:$U,$B33)</f>
        <v>15</v>
      </c>
      <c r="E33" s="36">
        <f t="shared" si="7"/>
        <v>5.7692307692307696E-2</v>
      </c>
      <c r="F33" s="25">
        <f>COUNTIFS(Φύλλο1!$D:$D,"&lt;=4",Φύλλο1!$S:$S,$B33)+COUNTIFS(Φύλλο1!$D:$D,"&lt;=4",Φύλλο1!$T:$T,$B33)+COUNTIFS(Φύλλο1!$D:$D,"&lt;=4",Φύλλο1!$U:$U,$B33)</f>
        <v>10</v>
      </c>
      <c r="G33" s="44">
        <f t="shared" si="8"/>
        <v>5.181347150259067E-2</v>
      </c>
      <c r="H33" s="28">
        <f>COUNTIFS(Φύλλο1!$D:$D,"&gt;=5",Φύλλο1!$S:$S,$B33)+COUNTIFS(Φύλλο1!$D:$D,"&gt;=5",Φύλλο1!$T:$T,$B33)+COUNTIFS(Φύλλο1!$D:$D,"&gt;=5",Φύλλο1!$U:$U,$B33)</f>
        <v>5</v>
      </c>
      <c r="I33" s="36">
        <f t="shared" si="9"/>
        <v>7.4626865671641784E-2</v>
      </c>
      <c r="J33" s="30">
        <f>COUNTIFS(Φύλλο1!$F:$F,"1",Φύλλο1!$S:$S,$B33)+COUNTIFS(Φύλλο1!$F:$F,"1",Φύλλο1!$T:$T,$B33)+COUNTIFS(Φύλλο1!$F:$F,"1",Φύλλο1!$U:$U,$B33)</f>
        <v>5</v>
      </c>
      <c r="K33" s="44">
        <f t="shared" si="10"/>
        <v>4.4247787610619468E-2</v>
      </c>
      <c r="L33" s="28">
        <f>COUNTIFS(Φύλλο1!$F:$F,"2",Φύλλο1!$S:$S,$B33)+COUNTIFS(Φύλλο1!$F:$F,"2",Φύλλο1!$T:$T,$B33)+COUNTIFS(Φύλλο1!$F:$F,"2",Φύλλο1!$U:$U,$B33)</f>
        <v>10</v>
      </c>
      <c r="M33" s="36">
        <f t="shared" si="11"/>
        <v>6.8027210884353748E-2</v>
      </c>
      <c r="N33" s="25">
        <f>COUNTIFS(Φύλλο1!$G:$G,"1",Φύλλο1!$S:$S,$B33)+COUNTIFS(Φύλλο1!$G:$G,"1",Φύλλο1!$T:$T,$B33)+COUNTIFS(Φύλλο1!$G:$G,"1",Φύλλο1!$U:$U,$B33)</f>
        <v>11</v>
      </c>
      <c r="O33" s="44">
        <f t="shared" si="12"/>
        <v>5.3921568627450983E-2</v>
      </c>
      <c r="P33" s="28">
        <f>COUNTIFS(Φύλλο1!$G:$G,"2",Φύλλο1!$S:$S,$B33)+COUNTIFS(Φύλλο1!$G:$G,"2",Φύλλο1!$T:$T,$B33)+COUNTIFS(Φύλλο1!$G:$G,"2",Φύλλο1!$U:$U,$B33)</f>
        <v>4</v>
      </c>
      <c r="Q33" s="36">
        <f t="shared" si="13"/>
        <v>7.5471698113207544E-2</v>
      </c>
    </row>
    <row r="34" spans="2:17" ht="33.75" x14ac:dyDescent="0.25">
      <c r="B34" s="15">
        <v>7</v>
      </c>
      <c r="C34" s="49" t="s">
        <v>139</v>
      </c>
      <c r="D34" s="39">
        <f>COUNTIF(Φύλλο1!$S:$U,$B34)</f>
        <v>32</v>
      </c>
      <c r="E34" s="36">
        <f t="shared" si="7"/>
        <v>0.12307692307692308</v>
      </c>
      <c r="F34" s="25">
        <f>COUNTIFS(Φύλλο1!$D:$D,"&lt;=4",Φύλλο1!$S:$S,$B34)+COUNTIFS(Φύλλο1!$D:$D,"&lt;=4",Φύλλο1!$T:$T,$B34)+COUNTIFS(Φύλλο1!$D:$D,"&lt;=4",Φύλλο1!$U:$U,$B34)</f>
        <v>24</v>
      </c>
      <c r="G34" s="44">
        <f t="shared" si="8"/>
        <v>0.12435233160621761</v>
      </c>
      <c r="H34" s="28">
        <f>COUNTIFS(Φύλλο1!$D:$D,"&gt;=5",Φύλλο1!$S:$S,$B34)+COUNTIFS(Φύλλο1!$D:$D,"&gt;=5",Φύλλο1!$T:$T,$B34)+COUNTIFS(Φύλλο1!$D:$D,"&gt;=5",Φύλλο1!$U:$U,$B34)</f>
        <v>8</v>
      </c>
      <c r="I34" s="36">
        <f t="shared" si="9"/>
        <v>0.11940298507462686</v>
      </c>
      <c r="J34" s="30">
        <f>COUNTIFS(Φύλλο1!$F:$F,"1",Φύλλο1!$S:$S,$B34)+COUNTIFS(Φύλλο1!$F:$F,"1",Φύλλο1!$T:$T,$B34)+COUNTIFS(Φύλλο1!$F:$F,"1",Φύλλο1!$U:$U,$B34)</f>
        <v>10</v>
      </c>
      <c r="K34" s="44">
        <f t="shared" si="10"/>
        <v>8.8495575221238937E-2</v>
      </c>
      <c r="L34" s="28">
        <f>COUNTIFS(Φύλλο1!$F:$F,"2",Φύλλο1!$S:$S,$B34)+COUNTIFS(Φύλλο1!$F:$F,"2",Φύλλο1!$T:$T,$B34)+COUNTIFS(Φύλλο1!$F:$F,"2",Φύλλο1!$U:$U,$B34)</f>
        <v>22</v>
      </c>
      <c r="M34" s="36">
        <f t="shared" si="11"/>
        <v>0.14965986394557823</v>
      </c>
      <c r="N34" s="25">
        <f>COUNTIFS(Φύλλο1!$G:$G,"1",Φύλλο1!$S:$S,$B34)+COUNTIFS(Φύλλο1!$G:$G,"1",Φύλλο1!$T:$T,$B34)+COUNTIFS(Φύλλο1!$G:$G,"1",Φύλλο1!$U:$U,$B34)</f>
        <v>26</v>
      </c>
      <c r="O34" s="44">
        <f t="shared" si="12"/>
        <v>0.12745098039215685</v>
      </c>
      <c r="P34" s="28">
        <f>COUNTIFS(Φύλλο1!$G:$G,"2",Φύλλο1!$S:$S,$B34)+COUNTIFS(Φύλλο1!$G:$G,"2",Φύλλο1!$T:$T,$B34)+COUNTIFS(Φύλλο1!$G:$G,"2",Φύλλο1!$U:$U,$B34)</f>
        <v>6</v>
      </c>
      <c r="Q34" s="36">
        <f t="shared" si="13"/>
        <v>0.11320754716981132</v>
      </c>
    </row>
    <row r="35" spans="2:17" x14ac:dyDescent="0.25">
      <c r="B35" s="15">
        <v>8</v>
      </c>
      <c r="C35" s="49" t="s">
        <v>140</v>
      </c>
      <c r="D35" s="39">
        <f>COUNTIF(Φύλλο1!$S:$U,$B35)</f>
        <v>27</v>
      </c>
      <c r="E35" s="36">
        <f t="shared" si="7"/>
        <v>0.10384615384615385</v>
      </c>
      <c r="F35" s="25">
        <f>COUNTIFS(Φύλλο1!$D:$D,"&lt;=4",Φύλλο1!$S:$S,$B35)+COUNTIFS(Φύλλο1!$D:$D,"&lt;=4",Φύλλο1!$T:$T,$B35)+COUNTIFS(Φύλλο1!$D:$D,"&lt;=4",Φύλλο1!$U:$U,$B35)</f>
        <v>19</v>
      </c>
      <c r="G35" s="44">
        <f t="shared" si="8"/>
        <v>9.8445595854922283E-2</v>
      </c>
      <c r="H35" s="28">
        <f>COUNTIFS(Φύλλο1!$D:$D,"&gt;=5",Φύλλο1!$S:$S,$B35)+COUNTIFS(Φύλλο1!$D:$D,"&gt;=5",Φύλλο1!$T:$T,$B35)+COUNTIFS(Φύλλο1!$D:$D,"&gt;=5",Φύλλο1!$U:$U,$B35)</f>
        <v>8</v>
      </c>
      <c r="I35" s="36">
        <f t="shared" si="9"/>
        <v>0.11940298507462686</v>
      </c>
      <c r="J35" s="30">
        <f>COUNTIFS(Φύλλο1!$F:$F,"1",Φύλλο1!$S:$S,$B35)+COUNTIFS(Φύλλο1!$F:$F,"1",Φύλλο1!$T:$T,$B35)+COUNTIFS(Φύλλο1!$F:$F,"1",Φύλλο1!$U:$U,$B35)</f>
        <v>9</v>
      </c>
      <c r="K35" s="44">
        <f t="shared" si="10"/>
        <v>7.9646017699115043E-2</v>
      </c>
      <c r="L35" s="28">
        <f>COUNTIFS(Φύλλο1!$F:$F,"2",Φύλλο1!$S:$S,$B35)+COUNTIFS(Φύλλο1!$F:$F,"2",Φύλλο1!$T:$T,$B35)+COUNTIFS(Φύλλο1!$F:$F,"2",Φύλλο1!$U:$U,$B35)</f>
        <v>18</v>
      </c>
      <c r="M35" s="36">
        <f t="shared" si="11"/>
        <v>0.12244897959183673</v>
      </c>
      <c r="N35" s="25">
        <f>COUNTIFS(Φύλλο1!$G:$G,"1",Φύλλο1!$S:$S,$B35)+COUNTIFS(Φύλλο1!$G:$G,"1",Φύλλο1!$T:$T,$B35)+COUNTIFS(Φύλλο1!$G:$G,"1",Φύλλο1!$U:$U,$B35)</f>
        <v>19</v>
      </c>
      <c r="O35" s="44">
        <f t="shared" si="12"/>
        <v>9.3137254901960786E-2</v>
      </c>
      <c r="P35" s="28">
        <f>COUNTIFS(Φύλλο1!$G:$G,"2",Φύλλο1!$S:$S,$B35)+COUNTIFS(Φύλλο1!$G:$G,"2",Φύλλο1!$T:$T,$B35)+COUNTIFS(Φύλλο1!$G:$G,"2",Φύλλο1!$U:$U,$B35)</f>
        <v>8</v>
      </c>
      <c r="Q35" s="36">
        <f t="shared" si="13"/>
        <v>0.15094339622641509</v>
      </c>
    </row>
    <row r="36" spans="2:17" ht="45" x14ac:dyDescent="0.25">
      <c r="B36" s="15">
        <v>9</v>
      </c>
      <c r="C36" s="49" t="s">
        <v>141</v>
      </c>
      <c r="D36" s="39">
        <f>COUNTIF(Φύλλο1!$S:$U,$B36)</f>
        <v>21</v>
      </c>
      <c r="E36" s="36">
        <f t="shared" si="7"/>
        <v>8.0769230769230774E-2</v>
      </c>
      <c r="F36" s="25">
        <f>COUNTIFS(Φύλλο1!$D:$D,"&lt;=4",Φύλλο1!$S:$S,$B36)+COUNTIFS(Φύλλο1!$D:$D,"&lt;=4",Φύλλο1!$T:$T,$B36)+COUNTIFS(Φύλλο1!$D:$D,"&lt;=4",Φύλλο1!$U:$U,$B36)</f>
        <v>12</v>
      </c>
      <c r="G36" s="44">
        <f t="shared" si="8"/>
        <v>6.2176165803108807E-2</v>
      </c>
      <c r="H36" s="28">
        <f>COUNTIFS(Φύλλο1!$D:$D,"&gt;=5",Φύλλο1!$S:$S,$B36)+COUNTIFS(Φύλλο1!$D:$D,"&gt;=5",Φύλλο1!$T:$T,$B36)+COUNTIFS(Φύλλο1!$D:$D,"&gt;=5",Φύλλο1!$U:$U,$B36)</f>
        <v>9</v>
      </c>
      <c r="I36" s="36">
        <f t="shared" si="9"/>
        <v>0.13432835820895522</v>
      </c>
      <c r="J36" s="30">
        <f>COUNTIFS(Φύλλο1!$F:$F,"1",Φύλλο1!$S:$S,$B36)+COUNTIFS(Φύλλο1!$F:$F,"1",Φύλλο1!$T:$T,$B36)+COUNTIFS(Φύλλο1!$F:$F,"1",Φύλλο1!$U:$U,$B36)</f>
        <v>9</v>
      </c>
      <c r="K36" s="44">
        <f t="shared" si="10"/>
        <v>7.9646017699115043E-2</v>
      </c>
      <c r="L36" s="28">
        <f>COUNTIFS(Φύλλο1!$F:$F,"2",Φύλλο1!$S:$S,$B36)+COUNTIFS(Φύλλο1!$F:$F,"2",Φύλλο1!$T:$T,$B36)+COUNTIFS(Φύλλο1!$F:$F,"2",Φύλλο1!$U:$U,$B36)</f>
        <v>12</v>
      </c>
      <c r="M36" s="36">
        <f t="shared" si="11"/>
        <v>8.1632653061224483E-2</v>
      </c>
      <c r="N36" s="25">
        <f>COUNTIFS(Φύλλο1!$G:$G,"1",Φύλλο1!$S:$S,$B36)+COUNTIFS(Φύλλο1!$G:$G,"1",Φύλλο1!$T:$T,$B36)+COUNTIFS(Φύλλο1!$G:$G,"1",Φύλλο1!$U:$U,$B36)</f>
        <v>18</v>
      </c>
      <c r="O36" s="44">
        <f t="shared" si="12"/>
        <v>8.8235294117647065E-2</v>
      </c>
      <c r="P36" s="28">
        <f>COUNTIFS(Φύλλο1!$G:$G,"2",Φύλλο1!$S:$S,$B36)+COUNTIFS(Φύλλο1!$G:$G,"2",Φύλλο1!$T:$T,$B36)+COUNTIFS(Φύλλο1!$G:$G,"2",Φύλλο1!$U:$U,$B36)</f>
        <v>3</v>
      </c>
      <c r="Q36" s="36">
        <f t="shared" si="13"/>
        <v>5.6603773584905662E-2</v>
      </c>
    </row>
    <row r="37" spans="2:17" ht="22.5" x14ac:dyDescent="0.25">
      <c r="B37" s="15">
        <v>10</v>
      </c>
      <c r="C37" s="49" t="s">
        <v>142</v>
      </c>
      <c r="D37" s="39">
        <f>COUNTIF(Φύλλο1!$S:$U,$B37)</f>
        <v>16</v>
      </c>
      <c r="E37" s="36">
        <f t="shared" si="7"/>
        <v>6.1538461538461542E-2</v>
      </c>
      <c r="F37" s="25">
        <f>COUNTIFS(Φύλλο1!$D:$D,"&lt;=4",Φύλλο1!$S:$S,$B37)+COUNTIFS(Φύλλο1!$D:$D,"&lt;=4",Φύλλο1!$T:$T,$B37)+COUNTIFS(Φύλλο1!$D:$D,"&lt;=4",Φύλλο1!$U:$U,$B37)</f>
        <v>11</v>
      </c>
      <c r="G37" s="44">
        <f t="shared" si="8"/>
        <v>5.6994818652849742E-2</v>
      </c>
      <c r="H37" s="28">
        <f>COUNTIFS(Φύλλο1!$D:$D,"&gt;=5",Φύλλο1!$S:$S,$B37)+COUNTIFS(Φύλλο1!$D:$D,"&gt;=5",Φύλλο1!$T:$T,$B37)+COUNTIFS(Φύλλο1!$D:$D,"&gt;=5",Φύλλο1!$U:$U,$B37)</f>
        <v>5</v>
      </c>
      <c r="I37" s="36">
        <f t="shared" si="9"/>
        <v>7.4626865671641784E-2</v>
      </c>
      <c r="J37" s="30">
        <f>COUNTIFS(Φύλλο1!$F:$F,"1",Φύλλο1!$S:$S,$B37)+COUNTIFS(Φύλλο1!$F:$F,"1",Φύλλο1!$T:$T,$B37)+COUNTIFS(Φύλλο1!$F:$F,"1",Φύλλο1!$U:$U,$B37)</f>
        <v>8</v>
      </c>
      <c r="K37" s="44">
        <f t="shared" si="10"/>
        <v>7.0796460176991149E-2</v>
      </c>
      <c r="L37" s="28">
        <f>COUNTIFS(Φύλλο1!$F:$F,"2",Φύλλο1!$S:$S,$B37)+COUNTIFS(Φύλλο1!$F:$F,"2",Φύλλο1!$T:$T,$B37)+COUNTIFS(Φύλλο1!$F:$F,"2",Φύλλο1!$U:$U,$B37)</f>
        <v>8</v>
      </c>
      <c r="M37" s="36">
        <f t="shared" si="11"/>
        <v>5.4421768707482991E-2</v>
      </c>
      <c r="N37" s="25">
        <f>COUNTIFS(Φύλλο1!$G:$G,"1",Φύλλο1!$S:$S,$B37)+COUNTIFS(Φύλλο1!$G:$G,"1",Φύλλο1!$T:$T,$B37)+COUNTIFS(Φύλλο1!$G:$G,"1",Φύλλο1!$U:$U,$B37)</f>
        <v>14</v>
      </c>
      <c r="O37" s="44">
        <f t="shared" si="12"/>
        <v>6.8627450980392163E-2</v>
      </c>
      <c r="P37" s="28">
        <f>COUNTIFS(Φύλλο1!$G:$G,"2",Φύλλο1!$S:$S,$B37)+COUNTIFS(Φύλλο1!$G:$G,"2",Φύλλο1!$T:$T,$B37)+COUNTIFS(Φύλλο1!$G:$G,"2",Φύλλο1!$U:$U,$B37)</f>
        <v>2</v>
      </c>
      <c r="Q37" s="36">
        <f t="shared" si="13"/>
        <v>3.7735849056603772E-2</v>
      </c>
    </row>
    <row r="38" spans="2:17" ht="15" customHeight="1" x14ac:dyDescent="0.25">
      <c r="B38" s="15">
        <v>11</v>
      </c>
      <c r="C38" s="49" t="s">
        <v>143</v>
      </c>
      <c r="D38" s="39">
        <f>COUNTIF(Φύλλο1!$S:$U,$B38)</f>
        <v>1</v>
      </c>
      <c r="E38" s="36">
        <f t="shared" si="7"/>
        <v>3.8461538461538464E-3</v>
      </c>
      <c r="F38" s="25">
        <f>COUNTIFS(Φύλλο1!$D:$D,"&lt;=4",Φύλλο1!$S:$S,$B38)+COUNTIFS(Φύλλο1!$D:$D,"&lt;=4",Φύλλο1!$T:$T,$B38)+COUNTIFS(Φύλλο1!$D:$D,"&lt;=4",Φύλλο1!$U:$U,$B38)</f>
        <v>1</v>
      </c>
      <c r="G38" s="44">
        <f t="shared" si="8"/>
        <v>5.1813471502590676E-3</v>
      </c>
      <c r="H38" s="28">
        <f>COUNTIFS(Φύλλο1!$D:$D,"&gt;=5",Φύλλο1!$S:$S,$B38)+COUNTIFS(Φύλλο1!$D:$D,"&gt;=5",Φύλλο1!$T:$T,$B38)+COUNTIFS(Φύλλο1!$D:$D,"&gt;=5",Φύλλο1!$U:$U,$B38)</f>
        <v>0</v>
      </c>
      <c r="I38" s="36">
        <f t="shared" si="9"/>
        <v>0</v>
      </c>
      <c r="J38" s="30">
        <f>COUNTIFS(Φύλλο1!$F:$F,"1",Φύλλο1!$S:$S,$B38)+COUNTIFS(Φύλλο1!$F:$F,"1",Φύλλο1!$T:$T,$B38)+COUNTIFS(Φύλλο1!$F:$F,"1",Φύλλο1!$U:$U,$B38)</f>
        <v>1</v>
      </c>
      <c r="K38" s="44">
        <f t="shared" si="10"/>
        <v>8.8495575221238937E-3</v>
      </c>
      <c r="L38" s="28">
        <f>COUNTIFS(Φύλλο1!$F:$F,"2",Φύλλο1!$S:$S,$B38)+COUNTIFS(Φύλλο1!$F:$F,"2",Φύλλο1!$T:$T,$B38)+COUNTIFS(Φύλλο1!$F:$F,"2",Φύλλο1!$U:$U,$B38)</f>
        <v>0</v>
      </c>
      <c r="M38" s="36">
        <f t="shared" si="11"/>
        <v>0</v>
      </c>
      <c r="N38" s="25">
        <f>COUNTIFS(Φύλλο1!$G:$G,"1",Φύλλο1!$S:$S,$B38)+COUNTIFS(Φύλλο1!$G:$G,"1",Φύλλο1!$T:$T,$B38)+COUNTIFS(Φύλλο1!$G:$G,"1",Φύλλο1!$U:$U,$B38)</f>
        <v>1</v>
      </c>
      <c r="O38" s="44">
        <f t="shared" si="12"/>
        <v>4.9019607843137254E-3</v>
      </c>
      <c r="P38" s="28">
        <f>COUNTIFS(Φύλλο1!$G:$G,"2",Φύλλο1!$S:$S,$B38)+COUNTIFS(Φύλλο1!$G:$G,"2",Φύλλο1!$T:$T,$B38)+COUNTIFS(Φύλλο1!$G:$G,"2",Φύλλο1!$U:$U,$B38)</f>
        <v>0</v>
      </c>
      <c r="Q38" s="36">
        <f t="shared" si="13"/>
        <v>0</v>
      </c>
    </row>
    <row r="39" spans="2:17" ht="15" customHeight="1" x14ac:dyDescent="0.25">
      <c r="B39" s="15">
        <v>12</v>
      </c>
      <c r="C39" s="49" t="s">
        <v>114</v>
      </c>
      <c r="D39" s="39">
        <f>COUNTIF(Φύλλο1!$S:$U,$B39)</f>
        <v>9</v>
      </c>
      <c r="E39" s="36">
        <f t="shared" si="7"/>
        <v>3.4615384615384617E-2</v>
      </c>
      <c r="F39" s="25">
        <f>COUNTIFS(Φύλλο1!$D:$D,"&lt;=4",Φύλλο1!$S:$S,$B39)+COUNTIFS(Φύλλο1!$D:$D,"&lt;=4",Φύλλο1!$T:$T,$B39)+COUNTIFS(Φύλλο1!$D:$D,"&lt;=4",Φύλλο1!$U:$U,$B39)</f>
        <v>9</v>
      </c>
      <c r="G39" s="44">
        <f t="shared" si="8"/>
        <v>4.6632124352331605E-2</v>
      </c>
      <c r="H39" s="28">
        <f>COUNTIFS(Φύλλο1!$D:$D,"&gt;=5",Φύλλο1!$S:$S,$B39)+COUNTIFS(Φύλλο1!$D:$D,"&gt;=5",Φύλλο1!$T:$T,$B39)+COUNTIFS(Φύλλο1!$D:$D,"&gt;=5",Φύλλο1!$U:$U,$B39)</f>
        <v>0</v>
      </c>
      <c r="I39" s="36">
        <f t="shared" si="9"/>
        <v>0</v>
      </c>
      <c r="J39" s="30">
        <f>COUNTIFS(Φύλλο1!$F:$F,"1",Φύλλο1!$S:$S,$B39)+COUNTIFS(Φύλλο1!$F:$F,"1",Φύλλο1!$T:$T,$B39)+COUNTIFS(Φύλλο1!$F:$F,"1",Φύλλο1!$U:$U,$B39)</f>
        <v>6</v>
      </c>
      <c r="K39" s="44">
        <f t="shared" si="10"/>
        <v>5.3097345132743362E-2</v>
      </c>
      <c r="L39" s="28">
        <f>COUNTIFS(Φύλλο1!$F:$F,"2",Φύλλο1!$S:$S,$B39)+COUNTIFS(Φύλλο1!$F:$F,"2",Φύλλο1!$T:$T,$B39)+COUNTIFS(Φύλλο1!$F:$F,"2",Φύλλο1!$U:$U,$B39)</f>
        <v>3</v>
      </c>
      <c r="M39" s="36">
        <f t="shared" si="11"/>
        <v>2.0408163265306121E-2</v>
      </c>
      <c r="N39" s="25">
        <f>COUNTIFS(Φύλλο1!$G:$G,"1",Φύλλο1!$S:$S,$B39)+COUNTIFS(Φύλλο1!$G:$G,"1",Φύλλο1!$T:$T,$B39)+COUNTIFS(Φύλλο1!$G:$G,"1",Φύλλο1!$U:$U,$B39)</f>
        <v>9</v>
      </c>
      <c r="O39" s="44">
        <f t="shared" si="12"/>
        <v>4.4117647058823532E-2</v>
      </c>
      <c r="P39" s="28">
        <f>COUNTIFS(Φύλλο1!$G:$G,"2",Φύλλο1!$S:$S,$B39)+COUNTIFS(Φύλλο1!$G:$G,"2",Φύλλο1!$T:$T,$B39)+COUNTIFS(Φύλλο1!$G:$G,"2",Φύλλο1!$U:$U,$B39)</f>
        <v>0</v>
      </c>
      <c r="Q39" s="36">
        <f t="shared" si="13"/>
        <v>0</v>
      </c>
    </row>
    <row r="40" spans="2:17" ht="15" customHeight="1" x14ac:dyDescent="0.25">
      <c r="B40" s="15"/>
      <c r="C40" s="20"/>
      <c r="D40" s="39"/>
      <c r="E40" s="18"/>
      <c r="F40" s="25"/>
      <c r="G40" s="37"/>
      <c r="H40" s="28"/>
      <c r="I40" s="18"/>
      <c r="J40" s="30"/>
      <c r="K40" s="37"/>
      <c r="L40" s="28"/>
      <c r="M40" s="18"/>
      <c r="N40" s="25"/>
      <c r="O40" s="37"/>
      <c r="P40" s="28"/>
      <c r="Q40" s="18"/>
    </row>
    <row r="41" spans="2:17" ht="15" customHeight="1" x14ac:dyDescent="0.25">
      <c r="B41" s="15"/>
      <c r="C41" s="21" t="s">
        <v>71</v>
      </c>
      <c r="D41" s="39">
        <f>SUM(D28:D39)</f>
        <v>260</v>
      </c>
      <c r="E41" s="18"/>
      <c r="F41" s="25">
        <f>SUM(F28:F39)</f>
        <v>193</v>
      </c>
      <c r="G41" s="37"/>
      <c r="H41" s="28">
        <f>SUM(H28:H39)</f>
        <v>67</v>
      </c>
      <c r="I41" s="18"/>
      <c r="J41" s="30">
        <f>SUM(J28:J39)</f>
        <v>113</v>
      </c>
      <c r="K41" s="37"/>
      <c r="L41" s="28">
        <f>SUM(L28:L39)</f>
        <v>147</v>
      </c>
      <c r="M41" s="18"/>
      <c r="N41" s="25">
        <f>SUM(N28:N39)</f>
        <v>204</v>
      </c>
      <c r="O41" s="37"/>
      <c r="P41" s="28">
        <f>SUM(P28:P39)</f>
        <v>53</v>
      </c>
      <c r="Q41" s="18"/>
    </row>
    <row r="42" spans="2:17" ht="15.75" thickBot="1" x14ac:dyDescent="0.3">
      <c r="B42" s="17"/>
      <c r="C42" s="23"/>
      <c r="D42" s="40"/>
      <c r="E42" s="19"/>
      <c r="F42" s="26"/>
      <c r="G42" s="38"/>
      <c r="H42" s="29"/>
      <c r="I42" s="19"/>
      <c r="J42" s="31"/>
      <c r="K42" s="38"/>
      <c r="L42" s="29"/>
      <c r="M42" s="19"/>
      <c r="N42" s="26"/>
      <c r="O42" s="38"/>
      <c r="P42" s="29"/>
      <c r="Q42" s="19"/>
    </row>
    <row r="43" spans="2:17" ht="15.75" thickTop="1" x14ac:dyDescent="0.25"/>
  </sheetData>
  <mergeCells count="20">
    <mergeCell ref="D25:E25"/>
    <mergeCell ref="F25:I25"/>
    <mergeCell ref="J25:M25"/>
    <mergeCell ref="N25:Q25"/>
    <mergeCell ref="F26:G26"/>
    <mergeCell ref="H26:I26"/>
    <mergeCell ref="J26:K26"/>
    <mergeCell ref="L26:M26"/>
    <mergeCell ref="N26:O26"/>
    <mergeCell ref="P26:Q26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workbookViewId="0">
      <selection sqref="A1:XFD104857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144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15" customHeight="1" x14ac:dyDescent="0.25">
      <c r="B6" s="15">
        <v>1</v>
      </c>
      <c r="C6" s="49" t="s">
        <v>95</v>
      </c>
      <c r="D6" s="39">
        <f>COUNTIF(Φύλλο1!$V:$V,$B6)</f>
        <v>2</v>
      </c>
      <c r="E6" s="36">
        <f>D6/$D$29</f>
        <v>1.9801980198019802E-2</v>
      </c>
      <c r="F6" s="25">
        <f>COUNTIFS(Φύλλο1!$D:$D,"&lt;=4",Φύλλο1!$V:$V,$B6)</f>
        <v>0</v>
      </c>
      <c r="G6" s="44">
        <f>F6/$F$29</f>
        <v>0</v>
      </c>
      <c r="H6" s="28">
        <f>COUNTIFS(Φύλλο1!$D:$D,"&gt;=5",Φύλλο1!$V:$V,$B6)</f>
        <v>2</v>
      </c>
      <c r="I6" s="36">
        <f>H6/$H$29</f>
        <v>7.6923076923076927E-2</v>
      </c>
      <c r="J6" s="30">
        <f>COUNTIFS(Φύλλο1!$F:$F,"1",Φύλλο1!$V:$V,$B6)</f>
        <v>0</v>
      </c>
      <c r="K6" s="44">
        <f>J6/$J$29</f>
        <v>0</v>
      </c>
      <c r="L6" s="28">
        <f>COUNTIFS(Φύλλο1!$F:$F,"2",Φύλλο1!$V:$V,$B6)</f>
        <v>2</v>
      </c>
      <c r="M6" s="36">
        <f>L6/$L$29</f>
        <v>3.6363636363636362E-2</v>
      </c>
      <c r="N6" s="25">
        <f>COUNTIFS(Φύλλο1!$G:$G,"1",Φύλλο1!$V:$V,$B6)</f>
        <v>2</v>
      </c>
      <c r="O6" s="44">
        <f>N6/$N$29</f>
        <v>2.5316455696202531E-2</v>
      </c>
      <c r="P6" s="28">
        <f>COUNTIFS(Φύλλο1!$G:$G,"2",Φύλλο1!$V:$V,$B6)</f>
        <v>0</v>
      </c>
      <c r="Q6" s="36">
        <f>P6/$P$29</f>
        <v>0</v>
      </c>
    </row>
    <row r="7" spans="2:17" ht="15" customHeight="1" x14ac:dyDescent="0.25">
      <c r="B7" s="15">
        <v>2</v>
      </c>
      <c r="C7" s="49" t="s">
        <v>96</v>
      </c>
      <c r="D7" s="39">
        <f>COUNTIF(Φύλλο1!$V:$V,$B7)</f>
        <v>2</v>
      </c>
      <c r="E7" s="36">
        <f t="shared" ref="E7:E27" si="0">D7/$D$29</f>
        <v>1.9801980198019802E-2</v>
      </c>
      <c r="F7" s="25">
        <f>COUNTIFS(Φύλλο1!$D:$D,"&lt;=4",Φύλλο1!$V:$V,$B7)</f>
        <v>1</v>
      </c>
      <c r="G7" s="44">
        <f t="shared" ref="G7:G27" si="1">F7/$F$29</f>
        <v>1.3333333333333334E-2</v>
      </c>
      <c r="H7" s="28">
        <f>COUNTIFS(Φύλλο1!$D:$D,"&gt;=5",Φύλλο1!$V:$V,$B7)</f>
        <v>1</v>
      </c>
      <c r="I7" s="36">
        <f t="shared" ref="I7:I27" si="2">H7/$H$29</f>
        <v>3.8461538461538464E-2</v>
      </c>
      <c r="J7" s="30">
        <f>COUNTIFS(Φύλλο1!$F:$F,"1",Φύλλο1!$V:$V,$B7)</f>
        <v>0</v>
      </c>
      <c r="K7" s="44">
        <f t="shared" ref="K7:K27" si="3">J7/$J$29</f>
        <v>0</v>
      </c>
      <c r="L7" s="28">
        <f>COUNTIFS(Φύλλο1!$F:$F,"2",Φύλλο1!$V:$V,$B7)</f>
        <v>2</v>
      </c>
      <c r="M7" s="36">
        <f t="shared" ref="M7:M27" si="4">L7/$L$29</f>
        <v>3.6363636363636362E-2</v>
      </c>
      <c r="N7" s="25">
        <f>COUNTIFS(Φύλλο1!$G:$G,"1",Φύλλο1!$V:$V,$B7)</f>
        <v>2</v>
      </c>
      <c r="O7" s="44">
        <f t="shared" ref="O7:O27" si="5">N7/$N$29</f>
        <v>2.5316455696202531E-2</v>
      </c>
      <c r="P7" s="28">
        <f>COUNTIFS(Φύλλο1!$G:$G,"2",Φύλλο1!$V:$V,$B7)</f>
        <v>0</v>
      </c>
      <c r="Q7" s="36">
        <f t="shared" ref="Q7:Q27" si="6">P7/$P$29</f>
        <v>0</v>
      </c>
    </row>
    <row r="8" spans="2:17" ht="15" customHeight="1" x14ac:dyDescent="0.25">
      <c r="B8" s="15">
        <v>3</v>
      </c>
      <c r="C8" s="50" t="s">
        <v>97</v>
      </c>
      <c r="D8" s="39">
        <f>COUNTIF(Φύλλο1!$V:$V,$B8)</f>
        <v>7</v>
      </c>
      <c r="E8" s="36">
        <f t="shared" si="0"/>
        <v>6.9306930693069313E-2</v>
      </c>
      <c r="F8" s="25">
        <f>COUNTIFS(Φύλλο1!$D:$D,"&lt;=4",Φύλλο1!$V:$V,$B8)</f>
        <v>7</v>
      </c>
      <c r="G8" s="44">
        <f t="shared" si="1"/>
        <v>9.3333333333333338E-2</v>
      </c>
      <c r="H8" s="28">
        <f>COUNTIFS(Φύλλο1!$D:$D,"&gt;=5",Φύλλο1!$V:$V,$B8)</f>
        <v>0</v>
      </c>
      <c r="I8" s="36">
        <f t="shared" si="2"/>
        <v>0</v>
      </c>
      <c r="J8" s="30">
        <f>COUNTIFS(Φύλλο1!$F:$F,"1",Φύλλο1!$V:$V,$B8)</f>
        <v>1</v>
      </c>
      <c r="K8" s="44">
        <f t="shared" si="3"/>
        <v>2.1739130434782608E-2</v>
      </c>
      <c r="L8" s="28">
        <f>COUNTIFS(Φύλλο1!$F:$F,"2",Φύλλο1!$V:$V,$B8)</f>
        <v>6</v>
      </c>
      <c r="M8" s="36">
        <f t="shared" si="4"/>
        <v>0.10909090909090909</v>
      </c>
      <c r="N8" s="25">
        <f>COUNTIFS(Φύλλο1!$G:$G,"1",Φύλλο1!$V:$V,$B8)</f>
        <v>6</v>
      </c>
      <c r="O8" s="44">
        <f t="shared" si="5"/>
        <v>7.5949367088607597E-2</v>
      </c>
      <c r="P8" s="28">
        <f>COUNTIFS(Φύλλο1!$G:$G,"2",Φύλλο1!$V:$V,$B8)</f>
        <v>1</v>
      </c>
      <c r="Q8" s="36">
        <f t="shared" si="6"/>
        <v>4.7619047619047616E-2</v>
      </c>
    </row>
    <row r="9" spans="2:17" ht="15" customHeight="1" x14ac:dyDescent="0.25">
      <c r="B9" s="15">
        <v>4</v>
      </c>
      <c r="C9" s="49" t="s">
        <v>98</v>
      </c>
      <c r="D9" s="39">
        <f>COUNTIF(Φύλλο1!$V:$V,$B9)</f>
        <v>0</v>
      </c>
      <c r="E9" s="36">
        <f t="shared" si="0"/>
        <v>0</v>
      </c>
      <c r="F9" s="25">
        <f>COUNTIFS(Φύλλο1!$D:$D,"&lt;=4",Φύλλο1!$V:$V,$B9)</f>
        <v>0</v>
      </c>
      <c r="G9" s="44">
        <f t="shared" si="1"/>
        <v>0</v>
      </c>
      <c r="H9" s="28">
        <f>COUNTIFS(Φύλλο1!$D:$D,"&gt;=5",Φύλλο1!$V:$V,$B9)</f>
        <v>0</v>
      </c>
      <c r="I9" s="36">
        <f t="shared" si="2"/>
        <v>0</v>
      </c>
      <c r="J9" s="30">
        <f>COUNTIFS(Φύλλο1!$F:$F,"1",Φύλλο1!$V:$V,$B9)</f>
        <v>0</v>
      </c>
      <c r="K9" s="44">
        <f t="shared" si="3"/>
        <v>0</v>
      </c>
      <c r="L9" s="28">
        <f>COUNTIFS(Φύλλο1!$F:$F,"2",Φύλλο1!$V:$V,$B9)</f>
        <v>0</v>
      </c>
      <c r="M9" s="36">
        <f t="shared" si="4"/>
        <v>0</v>
      </c>
      <c r="N9" s="25">
        <f>COUNTIFS(Φύλλο1!$G:$G,"1",Φύλλο1!$V:$V,$B9)</f>
        <v>0</v>
      </c>
      <c r="O9" s="44">
        <f t="shared" si="5"/>
        <v>0</v>
      </c>
      <c r="P9" s="28">
        <f>COUNTIFS(Φύλλο1!$G:$G,"2",Φύλλο1!$V:$V,$B9)</f>
        <v>0</v>
      </c>
      <c r="Q9" s="36">
        <f t="shared" si="6"/>
        <v>0</v>
      </c>
    </row>
    <row r="10" spans="2:17" ht="15" customHeight="1" x14ac:dyDescent="0.25">
      <c r="B10" s="15">
        <v>5</v>
      </c>
      <c r="C10" s="49" t="s">
        <v>99</v>
      </c>
      <c r="D10" s="39">
        <f>COUNTIF(Φύλλο1!$V:$V,$B10)</f>
        <v>3</v>
      </c>
      <c r="E10" s="36">
        <f t="shared" si="0"/>
        <v>2.9702970297029702E-2</v>
      </c>
      <c r="F10" s="25">
        <f>COUNTIFS(Φύλλο1!$D:$D,"&lt;=4",Φύλλο1!$V:$V,$B10)</f>
        <v>2</v>
      </c>
      <c r="G10" s="44">
        <f t="shared" si="1"/>
        <v>2.6666666666666668E-2</v>
      </c>
      <c r="H10" s="28">
        <f>COUNTIFS(Φύλλο1!$D:$D,"&gt;=5",Φύλλο1!$V:$V,$B10)</f>
        <v>1</v>
      </c>
      <c r="I10" s="36">
        <f t="shared" si="2"/>
        <v>3.8461538461538464E-2</v>
      </c>
      <c r="J10" s="30">
        <f>COUNTIFS(Φύλλο1!$F:$F,"1",Φύλλο1!$V:$V,$B10)</f>
        <v>2</v>
      </c>
      <c r="K10" s="44">
        <f t="shared" si="3"/>
        <v>4.3478260869565216E-2</v>
      </c>
      <c r="L10" s="28">
        <f>COUNTIFS(Φύλλο1!$F:$F,"2",Φύλλο1!$V:$V,$B10)</f>
        <v>1</v>
      </c>
      <c r="M10" s="36">
        <f t="shared" si="4"/>
        <v>1.8181818181818181E-2</v>
      </c>
      <c r="N10" s="25">
        <f>COUNTIFS(Φύλλο1!$G:$G,"1",Φύλλο1!$V:$V,$B10)</f>
        <v>3</v>
      </c>
      <c r="O10" s="44">
        <f t="shared" si="5"/>
        <v>3.7974683544303799E-2</v>
      </c>
      <c r="P10" s="28">
        <f>COUNTIFS(Φύλλο1!$G:$G,"2",Φύλλο1!$V:$V,$B10)</f>
        <v>0</v>
      </c>
      <c r="Q10" s="36">
        <f t="shared" si="6"/>
        <v>0</v>
      </c>
    </row>
    <row r="11" spans="2:17" ht="15" customHeight="1" x14ac:dyDescent="0.25">
      <c r="B11" s="15">
        <v>6</v>
      </c>
      <c r="C11" s="49" t="s">
        <v>146</v>
      </c>
      <c r="D11" s="39">
        <f>COUNTIF(Φύλλο1!$V:$V,$B11)</f>
        <v>3</v>
      </c>
      <c r="E11" s="36">
        <f t="shared" si="0"/>
        <v>2.9702970297029702E-2</v>
      </c>
      <c r="F11" s="25">
        <f>COUNTIFS(Φύλλο1!$D:$D,"&lt;=4",Φύλλο1!$V:$V,$B11)</f>
        <v>2</v>
      </c>
      <c r="G11" s="44">
        <f t="shared" si="1"/>
        <v>2.6666666666666668E-2</v>
      </c>
      <c r="H11" s="28">
        <f>COUNTIFS(Φύλλο1!$D:$D,"&gt;=5",Φύλλο1!$V:$V,$B11)</f>
        <v>1</v>
      </c>
      <c r="I11" s="36">
        <f t="shared" si="2"/>
        <v>3.8461538461538464E-2</v>
      </c>
      <c r="J11" s="30">
        <f>COUNTIFS(Φύλλο1!$F:$F,"1",Φύλλο1!$V:$V,$B11)</f>
        <v>3</v>
      </c>
      <c r="K11" s="44">
        <f t="shared" si="3"/>
        <v>6.5217391304347824E-2</v>
      </c>
      <c r="L11" s="28">
        <f>COUNTIFS(Φύλλο1!$F:$F,"2",Φύλλο1!$V:$V,$B11)</f>
        <v>0</v>
      </c>
      <c r="M11" s="36">
        <f t="shared" si="4"/>
        <v>0</v>
      </c>
      <c r="N11" s="25">
        <f>COUNTIFS(Φύλλο1!$G:$G,"1",Φύλλο1!$V:$V,$B11)</f>
        <v>3</v>
      </c>
      <c r="O11" s="44">
        <f t="shared" si="5"/>
        <v>3.7974683544303799E-2</v>
      </c>
      <c r="P11" s="28">
        <f>COUNTIFS(Φύλλο1!$G:$G,"2",Φύλλο1!$V:$V,$B11)</f>
        <v>0</v>
      </c>
      <c r="Q11" s="36">
        <f t="shared" si="6"/>
        <v>0</v>
      </c>
    </row>
    <row r="12" spans="2:17" ht="15" customHeight="1" x14ac:dyDescent="0.25">
      <c r="B12" s="15">
        <v>7</v>
      </c>
      <c r="C12" s="50" t="s">
        <v>147</v>
      </c>
      <c r="D12" s="39">
        <f>COUNTIF(Φύλλο1!$V:$V,$B12)</f>
        <v>0</v>
      </c>
      <c r="E12" s="36">
        <f t="shared" si="0"/>
        <v>0</v>
      </c>
      <c r="F12" s="25">
        <f>COUNTIFS(Φύλλο1!$D:$D,"&lt;=4",Φύλλο1!$V:$V,$B12)</f>
        <v>0</v>
      </c>
      <c r="G12" s="44">
        <f t="shared" si="1"/>
        <v>0</v>
      </c>
      <c r="H12" s="28">
        <f>COUNTIFS(Φύλλο1!$D:$D,"&gt;=5",Φύλλο1!$V:$V,$B12)</f>
        <v>0</v>
      </c>
      <c r="I12" s="36">
        <f t="shared" si="2"/>
        <v>0</v>
      </c>
      <c r="J12" s="30">
        <f>COUNTIFS(Φύλλο1!$F:$F,"1",Φύλλο1!$V:$V,$B12)</f>
        <v>0</v>
      </c>
      <c r="K12" s="44">
        <f t="shared" si="3"/>
        <v>0</v>
      </c>
      <c r="L12" s="28">
        <f>COUNTIFS(Φύλλο1!$F:$F,"2",Φύλλο1!$V:$V,$B12)</f>
        <v>0</v>
      </c>
      <c r="M12" s="36">
        <f t="shared" si="4"/>
        <v>0</v>
      </c>
      <c r="N12" s="25">
        <f>COUNTIFS(Φύλλο1!$G:$G,"1",Φύλλο1!$V:$V,$B12)</f>
        <v>0</v>
      </c>
      <c r="O12" s="44">
        <f t="shared" si="5"/>
        <v>0</v>
      </c>
      <c r="P12" s="28">
        <f>COUNTIFS(Φύλλο1!$G:$G,"2",Φύλλο1!$V:$V,$B12)</f>
        <v>0</v>
      </c>
      <c r="Q12" s="36">
        <f t="shared" si="6"/>
        <v>0</v>
      </c>
    </row>
    <row r="13" spans="2:17" ht="15" customHeight="1" x14ac:dyDescent="0.25">
      <c r="B13" s="15">
        <v>8</v>
      </c>
      <c r="C13" s="49" t="s">
        <v>148</v>
      </c>
      <c r="D13" s="39">
        <f>COUNTIF(Φύλλο1!$V:$V,$B13)</f>
        <v>3</v>
      </c>
      <c r="E13" s="36">
        <f t="shared" si="0"/>
        <v>2.9702970297029702E-2</v>
      </c>
      <c r="F13" s="25">
        <f>COUNTIFS(Φύλλο1!$D:$D,"&lt;=4",Φύλλο1!$V:$V,$B13)</f>
        <v>2</v>
      </c>
      <c r="G13" s="44">
        <f t="shared" si="1"/>
        <v>2.6666666666666668E-2</v>
      </c>
      <c r="H13" s="28">
        <f>COUNTIFS(Φύλλο1!$D:$D,"&gt;=5",Φύλλο1!$V:$V,$B13)</f>
        <v>1</v>
      </c>
      <c r="I13" s="36">
        <f t="shared" si="2"/>
        <v>3.8461538461538464E-2</v>
      </c>
      <c r="J13" s="30">
        <f>COUNTIFS(Φύλλο1!$F:$F,"1",Φύλλο1!$V:$V,$B13)</f>
        <v>2</v>
      </c>
      <c r="K13" s="44">
        <f t="shared" si="3"/>
        <v>4.3478260869565216E-2</v>
      </c>
      <c r="L13" s="28">
        <f>COUNTIFS(Φύλλο1!$F:$F,"2",Φύλλο1!$V:$V,$B13)</f>
        <v>1</v>
      </c>
      <c r="M13" s="36">
        <f t="shared" si="4"/>
        <v>1.8181818181818181E-2</v>
      </c>
      <c r="N13" s="25">
        <f>COUNTIFS(Φύλλο1!$G:$G,"1",Φύλλο1!$V:$V,$B13)</f>
        <v>3</v>
      </c>
      <c r="O13" s="44">
        <f t="shared" si="5"/>
        <v>3.7974683544303799E-2</v>
      </c>
      <c r="P13" s="28">
        <f>COUNTIFS(Φύλλο1!$G:$G,"2",Φύλλο1!$V:$V,$B13)</f>
        <v>0</v>
      </c>
      <c r="Q13" s="36">
        <f t="shared" si="6"/>
        <v>0</v>
      </c>
    </row>
    <row r="14" spans="2:17" ht="15" customHeight="1" x14ac:dyDescent="0.25">
      <c r="B14" s="15">
        <v>9</v>
      </c>
      <c r="C14" s="49" t="s">
        <v>102</v>
      </c>
      <c r="D14" s="39">
        <f>COUNTIF(Φύλλο1!$V:$V,$B14)</f>
        <v>2</v>
      </c>
      <c r="E14" s="36">
        <f t="shared" si="0"/>
        <v>1.9801980198019802E-2</v>
      </c>
      <c r="F14" s="25">
        <f>COUNTIFS(Φύλλο1!$D:$D,"&lt;=4",Φύλλο1!$V:$V,$B14)</f>
        <v>1</v>
      </c>
      <c r="G14" s="44">
        <f t="shared" si="1"/>
        <v>1.3333333333333334E-2</v>
      </c>
      <c r="H14" s="28">
        <f>COUNTIFS(Φύλλο1!$D:$D,"&gt;=5",Φύλλο1!$V:$V,$B14)</f>
        <v>1</v>
      </c>
      <c r="I14" s="36">
        <f t="shared" si="2"/>
        <v>3.8461538461538464E-2</v>
      </c>
      <c r="J14" s="30">
        <f>COUNTIFS(Φύλλο1!$F:$F,"1",Φύλλο1!$V:$V,$B14)</f>
        <v>0</v>
      </c>
      <c r="K14" s="44">
        <f t="shared" si="3"/>
        <v>0</v>
      </c>
      <c r="L14" s="28">
        <f>COUNTIFS(Φύλλο1!$F:$F,"2",Φύλλο1!$V:$V,$B14)</f>
        <v>2</v>
      </c>
      <c r="M14" s="36">
        <f t="shared" si="4"/>
        <v>3.6363636363636362E-2</v>
      </c>
      <c r="N14" s="25">
        <f>COUNTIFS(Φύλλο1!$G:$G,"1",Φύλλο1!$V:$V,$B14)</f>
        <v>2</v>
      </c>
      <c r="O14" s="44">
        <f t="shared" si="5"/>
        <v>2.5316455696202531E-2</v>
      </c>
      <c r="P14" s="28">
        <f>COUNTIFS(Φύλλο1!$G:$G,"2",Φύλλο1!$V:$V,$B14)</f>
        <v>0</v>
      </c>
      <c r="Q14" s="36">
        <f t="shared" si="6"/>
        <v>0</v>
      </c>
    </row>
    <row r="15" spans="2:17" ht="15" customHeight="1" x14ac:dyDescent="0.25">
      <c r="B15" s="15">
        <v>10</v>
      </c>
      <c r="C15" s="49" t="s">
        <v>103</v>
      </c>
      <c r="D15" s="39">
        <f>COUNTIF(Φύλλο1!$V:$V,$B15)</f>
        <v>1</v>
      </c>
      <c r="E15" s="36">
        <f t="shared" si="0"/>
        <v>9.9009900990099011E-3</v>
      </c>
      <c r="F15" s="25">
        <f>COUNTIFS(Φύλλο1!$D:$D,"&lt;=4",Φύλλο1!$V:$V,$B15)</f>
        <v>1</v>
      </c>
      <c r="G15" s="44">
        <f t="shared" si="1"/>
        <v>1.3333333333333334E-2</v>
      </c>
      <c r="H15" s="28">
        <f>COUNTIFS(Φύλλο1!$D:$D,"&gt;=5",Φύλλο1!$V:$V,$B15)</f>
        <v>0</v>
      </c>
      <c r="I15" s="36">
        <f t="shared" si="2"/>
        <v>0</v>
      </c>
      <c r="J15" s="30">
        <f>COUNTIFS(Φύλλο1!$F:$F,"1",Φύλλο1!$V:$V,$B15)</f>
        <v>1</v>
      </c>
      <c r="K15" s="44">
        <f t="shared" si="3"/>
        <v>2.1739130434782608E-2</v>
      </c>
      <c r="L15" s="28">
        <f>COUNTIFS(Φύλλο1!$F:$F,"2",Φύλλο1!$V:$V,$B15)</f>
        <v>0</v>
      </c>
      <c r="M15" s="36">
        <f t="shared" si="4"/>
        <v>0</v>
      </c>
      <c r="N15" s="25">
        <f>COUNTIFS(Φύλλο1!$G:$G,"1",Φύλλο1!$V:$V,$B15)</f>
        <v>1</v>
      </c>
      <c r="O15" s="44">
        <f t="shared" si="5"/>
        <v>1.2658227848101266E-2</v>
      </c>
      <c r="P15" s="28">
        <f>COUNTIFS(Φύλλο1!$G:$G,"2",Φύλλο1!$V:$V,$B15)</f>
        <v>0</v>
      </c>
      <c r="Q15" s="36">
        <f t="shared" si="6"/>
        <v>0</v>
      </c>
    </row>
    <row r="16" spans="2:17" ht="15" customHeight="1" x14ac:dyDescent="0.25">
      <c r="B16" s="15">
        <v>11</v>
      </c>
      <c r="C16" s="49" t="s">
        <v>94</v>
      </c>
      <c r="D16" s="39">
        <f>COUNTIF(Φύλλο1!$V:$V,$B16)</f>
        <v>0</v>
      </c>
      <c r="E16" s="36">
        <f t="shared" si="0"/>
        <v>0</v>
      </c>
      <c r="F16" s="25">
        <f>COUNTIFS(Φύλλο1!$D:$D,"&lt;=4",Φύλλο1!$V:$V,$B16)</f>
        <v>0</v>
      </c>
      <c r="G16" s="44">
        <f t="shared" si="1"/>
        <v>0</v>
      </c>
      <c r="H16" s="28">
        <f>COUNTIFS(Φύλλο1!$D:$D,"&gt;=5",Φύλλο1!$V:$V,$B16)</f>
        <v>0</v>
      </c>
      <c r="I16" s="36">
        <f t="shared" si="2"/>
        <v>0</v>
      </c>
      <c r="J16" s="30">
        <f>COUNTIFS(Φύλλο1!$F:$F,"1",Φύλλο1!$V:$V,$B16)</f>
        <v>0</v>
      </c>
      <c r="K16" s="44">
        <f t="shared" si="3"/>
        <v>0</v>
      </c>
      <c r="L16" s="28">
        <f>COUNTIFS(Φύλλο1!$F:$F,"2",Φύλλο1!$V:$V,$B16)</f>
        <v>0</v>
      </c>
      <c r="M16" s="36">
        <f t="shared" si="4"/>
        <v>0</v>
      </c>
      <c r="N16" s="25">
        <f>COUNTIFS(Φύλλο1!$G:$G,"1",Φύλλο1!$V:$V,$B16)</f>
        <v>0</v>
      </c>
      <c r="O16" s="44">
        <f t="shared" si="5"/>
        <v>0</v>
      </c>
      <c r="P16" s="28">
        <f>COUNTIFS(Φύλλο1!$G:$G,"2",Φύλλο1!$V:$V,$B16)</f>
        <v>0</v>
      </c>
      <c r="Q16" s="36">
        <f t="shared" si="6"/>
        <v>0</v>
      </c>
    </row>
    <row r="17" spans="2:17" ht="15" customHeight="1" x14ac:dyDescent="0.25">
      <c r="B17" s="15">
        <v>12</v>
      </c>
      <c r="C17" s="49" t="s">
        <v>104</v>
      </c>
      <c r="D17" s="39">
        <f>COUNTIF(Φύλλο1!$V:$V,$B17)</f>
        <v>11</v>
      </c>
      <c r="E17" s="36">
        <f t="shared" si="0"/>
        <v>0.10891089108910891</v>
      </c>
      <c r="F17" s="25">
        <f>COUNTIFS(Φύλλο1!$D:$D,"&lt;=4",Φύλλο1!$V:$V,$B17)</f>
        <v>7</v>
      </c>
      <c r="G17" s="44">
        <f t="shared" si="1"/>
        <v>9.3333333333333338E-2</v>
      </c>
      <c r="H17" s="28">
        <f>COUNTIFS(Φύλλο1!$D:$D,"&gt;=5",Φύλλο1!$V:$V,$B17)</f>
        <v>4</v>
      </c>
      <c r="I17" s="36">
        <f t="shared" si="2"/>
        <v>0.15384615384615385</v>
      </c>
      <c r="J17" s="30">
        <f>COUNTIFS(Φύλλο1!$F:$F,"1",Φύλλο1!$V:$V,$B17)</f>
        <v>5</v>
      </c>
      <c r="K17" s="44">
        <f t="shared" si="3"/>
        <v>0.10869565217391304</v>
      </c>
      <c r="L17" s="28">
        <f>COUNTIFS(Φύλλο1!$F:$F,"2",Φύλλο1!$V:$V,$B17)</f>
        <v>6</v>
      </c>
      <c r="M17" s="36">
        <f t="shared" si="4"/>
        <v>0.10909090909090909</v>
      </c>
      <c r="N17" s="25">
        <f>COUNTIFS(Φύλλο1!$G:$G,"1",Φύλλο1!$V:$V,$B17)</f>
        <v>8</v>
      </c>
      <c r="O17" s="44">
        <f t="shared" si="5"/>
        <v>0.10126582278481013</v>
      </c>
      <c r="P17" s="28">
        <f>COUNTIFS(Φύλλο1!$G:$G,"2",Φύλλο1!$V:$V,$B17)</f>
        <v>3</v>
      </c>
      <c r="Q17" s="36">
        <f t="shared" si="6"/>
        <v>0.14285714285714285</v>
      </c>
    </row>
    <row r="18" spans="2:17" ht="15" customHeight="1" x14ac:dyDescent="0.25">
      <c r="B18" s="15">
        <v>13</v>
      </c>
      <c r="C18" s="49" t="s">
        <v>105</v>
      </c>
      <c r="D18" s="39">
        <f>COUNTIF(Φύλλο1!$V:$V,$B18)</f>
        <v>0</v>
      </c>
      <c r="E18" s="36">
        <f t="shared" si="0"/>
        <v>0</v>
      </c>
      <c r="F18" s="25">
        <f>COUNTIFS(Φύλλο1!$D:$D,"&lt;=4",Φύλλο1!$V:$V,$B18)</f>
        <v>0</v>
      </c>
      <c r="G18" s="44">
        <f t="shared" si="1"/>
        <v>0</v>
      </c>
      <c r="H18" s="28">
        <f>COUNTIFS(Φύλλο1!$D:$D,"&gt;=5",Φύλλο1!$V:$V,$B18)</f>
        <v>0</v>
      </c>
      <c r="I18" s="36">
        <f t="shared" si="2"/>
        <v>0</v>
      </c>
      <c r="J18" s="30">
        <f>COUNTIFS(Φύλλο1!$F:$F,"1",Φύλλο1!$V:$V,$B18)</f>
        <v>0</v>
      </c>
      <c r="K18" s="44">
        <f t="shared" si="3"/>
        <v>0</v>
      </c>
      <c r="L18" s="28">
        <f>COUNTIFS(Φύλλο1!$F:$F,"2",Φύλλο1!$V:$V,$B18)</f>
        <v>0</v>
      </c>
      <c r="M18" s="36">
        <f t="shared" si="4"/>
        <v>0</v>
      </c>
      <c r="N18" s="25">
        <f>COUNTIFS(Φύλλο1!$G:$G,"1",Φύλλο1!$V:$V,$B18)</f>
        <v>0</v>
      </c>
      <c r="O18" s="44">
        <f t="shared" si="5"/>
        <v>0</v>
      </c>
      <c r="P18" s="28">
        <f>COUNTIFS(Φύλλο1!$G:$G,"2",Φύλλο1!$V:$V,$B18)</f>
        <v>0</v>
      </c>
      <c r="Q18" s="36">
        <f t="shared" si="6"/>
        <v>0</v>
      </c>
    </row>
    <row r="19" spans="2:17" ht="15" customHeight="1" x14ac:dyDescent="0.25">
      <c r="B19" s="15">
        <v>14</v>
      </c>
      <c r="C19" s="49" t="s">
        <v>106</v>
      </c>
      <c r="D19" s="39">
        <f>COUNTIF(Φύλλο1!$V:$V,$B19)</f>
        <v>40</v>
      </c>
      <c r="E19" s="36">
        <f t="shared" si="0"/>
        <v>0.39603960396039606</v>
      </c>
      <c r="F19" s="25">
        <f>COUNTIFS(Φύλλο1!$D:$D,"&lt;=4",Φύλλο1!$V:$V,$B19)</f>
        <v>31</v>
      </c>
      <c r="G19" s="44">
        <f t="shared" si="1"/>
        <v>0.41333333333333333</v>
      </c>
      <c r="H19" s="28">
        <f>COUNTIFS(Φύλλο1!$D:$D,"&gt;=5",Φύλλο1!$V:$V,$B19)</f>
        <v>9</v>
      </c>
      <c r="I19" s="36">
        <f t="shared" si="2"/>
        <v>0.34615384615384615</v>
      </c>
      <c r="J19" s="30">
        <f>COUNTIFS(Φύλλο1!$F:$F,"1",Φύλλο1!$V:$V,$B19)</f>
        <v>16</v>
      </c>
      <c r="K19" s="44">
        <f t="shared" si="3"/>
        <v>0.34782608695652173</v>
      </c>
      <c r="L19" s="28">
        <f>COUNTIFS(Φύλλο1!$F:$F,"2",Φύλλο1!$V:$V,$B19)</f>
        <v>24</v>
      </c>
      <c r="M19" s="36">
        <f t="shared" si="4"/>
        <v>0.43636363636363634</v>
      </c>
      <c r="N19" s="25">
        <f>COUNTIFS(Φύλλο1!$G:$G,"1",Φύλλο1!$V:$V,$B19)</f>
        <v>31</v>
      </c>
      <c r="O19" s="44">
        <f t="shared" si="5"/>
        <v>0.39240506329113922</v>
      </c>
      <c r="P19" s="28">
        <f>COUNTIFS(Φύλλο1!$G:$G,"2",Φύλλο1!$V:$V,$B19)</f>
        <v>8</v>
      </c>
      <c r="Q19" s="36">
        <f t="shared" si="6"/>
        <v>0.38095238095238093</v>
      </c>
    </row>
    <row r="20" spans="2:17" ht="15" customHeight="1" x14ac:dyDescent="0.25">
      <c r="B20" s="15">
        <v>15</v>
      </c>
      <c r="C20" s="50" t="s">
        <v>107</v>
      </c>
      <c r="D20" s="39">
        <f>COUNTIF(Φύλλο1!$V:$V,$B20)</f>
        <v>0</v>
      </c>
      <c r="E20" s="36">
        <f t="shared" si="0"/>
        <v>0</v>
      </c>
      <c r="F20" s="25">
        <f>COUNTIFS(Φύλλο1!$D:$D,"&lt;=4",Φύλλο1!$V:$V,$B20)</f>
        <v>0</v>
      </c>
      <c r="G20" s="44">
        <f t="shared" si="1"/>
        <v>0</v>
      </c>
      <c r="H20" s="28">
        <f>COUNTIFS(Φύλλο1!$D:$D,"&gt;=5",Φύλλο1!$V:$V,$B20)</f>
        <v>0</v>
      </c>
      <c r="I20" s="36">
        <f t="shared" si="2"/>
        <v>0</v>
      </c>
      <c r="J20" s="30">
        <f>COUNTIFS(Φύλλο1!$F:$F,"1",Φύλλο1!$V:$V,$B20)</f>
        <v>0</v>
      </c>
      <c r="K20" s="44">
        <f t="shared" si="3"/>
        <v>0</v>
      </c>
      <c r="L20" s="28">
        <f>COUNTIFS(Φύλλο1!$F:$F,"2",Φύλλο1!$V:$V,$B20)</f>
        <v>0</v>
      </c>
      <c r="M20" s="36">
        <f t="shared" si="4"/>
        <v>0</v>
      </c>
      <c r="N20" s="25">
        <f>COUNTIFS(Φύλλο1!$G:$G,"1",Φύλλο1!$V:$V,$B20)</f>
        <v>0</v>
      </c>
      <c r="O20" s="44">
        <f t="shared" si="5"/>
        <v>0</v>
      </c>
      <c r="P20" s="28">
        <f>COUNTIFS(Φύλλο1!$G:$G,"2",Φύλλο1!$V:$V,$B20)</f>
        <v>0</v>
      </c>
      <c r="Q20" s="36">
        <f t="shared" si="6"/>
        <v>0</v>
      </c>
    </row>
    <row r="21" spans="2:17" ht="15" customHeight="1" x14ac:dyDescent="0.25">
      <c r="B21" s="15">
        <v>16</v>
      </c>
      <c r="C21" s="49" t="s">
        <v>108</v>
      </c>
      <c r="D21" s="39">
        <f>COUNTIF(Φύλλο1!$V:$V,$B21)</f>
        <v>1</v>
      </c>
      <c r="E21" s="36">
        <f t="shared" si="0"/>
        <v>9.9009900990099011E-3</v>
      </c>
      <c r="F21" s="25">
        <f>COUNTIFS(Φύλλο1!$D:$D,"&lt;=4",Φύλλο1!$V:$V,$B21)</f>
        <v>1</v>
      </c>
      <c r="G21" s="44">
        <f t="shared" si="1"/>
        <v>1.3333333333333334E-2</v>
      </c>
      <c r="H21" s="28">
        <f>COUNTIFS(Φύλλο1!$D:$D,"&gt;=5",Φύλλο1!$V:$V,$B21)</f>
        <v>0</v>
      </c>
      <c r="I21" s="36">
        <f t="shared" si="2"/>
        <v>0</v>
      </c>
      <c r="J21" s="30">
        <f>COUNTIFS(Φύλλο1!$F:$F,"1",Φύλλο1!$V:$V,$B21)</f>
        <v>1</v>
      </c>
      <c r="K21" s="44">
        <f t="shared" si="3"/>
        <v>2.1739130434782608E-2</v>
      </c>
      <c r="L21" s="28">
        <f>COUNTIFS(Φύλλο1!$F:$F,"2",Φύλλο1!$V:$V,$B21)</f>
        <v>0</v>
      </c>
      <c r="M21" s="36">
        <f t="shared" si="4"/>
        <v>0</v>
      </c>
      <c r="N21" s="25">
        <f>COUNTIFS(Φύλλο1!$G:$G,"1",Φύλλο1!$V:$V,$B21)</f>
        <v>1</v>
      </c>
      <c r="O21" s="44">
        <f t="shared" si="5"/>
        <v>1.2658227848101266E-2</v>
      </c>
      <c r="P21" s="28">
        <f>COUNTIFS(Φύλλο1!$G:$G,"2",Φύλλο1!$V:$V,$B21)</f>
        <v>0</v>
      </c>
      <c r="Q21" s="36">
        <f t="shared" si="6"/>
        <v>0</v>
      </c>
    </row>
    <row r="22" spans="2:17" ht="15" customHeight="1" x14ac:dyDescent="0.25">
      <c r="B22" s="15">
        <v>17</v>
      </c>
      <c r="C22" s="49" t="s">
        <v>109</v>
      </c>
      <c r="D22" s="39">
        <f>COUNTIF(Φύλλο1!$V:$V,$B22)</f>
        <v>9</v>
      </c>
      <c r="E22" s="36">
        <f t="shared" si="0"/>
        <v>8.9108910891089105E-2</v>
      </c>
      <c r="F22" s="25">
        <f>COUNTIFS(Φύλλο1!$D:$D,"&lt;=4",Φύλλο1!$V:$V,$B22)</f>
        <v>8</v>
      </c>
      <c r="G22" s="44">
        <f t="shared" si="1"/>
        <v>0.10666666666666667</v>
      </c>
      <c r="H22" s="28">
        <f>COUNTIFS(Φύλλο1!$D:$D,"&gt;=5",Φύλλο1!$V:$V,$B22)</f>
        <v>1</v>
      </c>
      <c r="I22" s="36">
        <f t="shared" si="2"/>
        <v>3.8461538461538464E-2</v>
      </c>
      <c r="J22" s="30">
        <f>COUNTIFS(Φύλλο1!$F:$F,"1",Φύλλο1!$V:$V,$B22)</f>
        <v>7</v>
      </c>
      <c r="K22" s="44">
        <f t="shared" si="3"/>
        <v>0.15217391304347827</v>
      </c>
      <c r="L22" s="28">
        <f>COUNTIFS(Φύλλο1!$F:$F,"2",Φύλλο1!$V:$V,$B22)</f>
        <v>2</v>
      </c>
      <c r="M22" s="36">
        <f t="shared" si="4"/>
        <v>3.6363636363636362E-2</v>
      </c>
      <c r="N22" s="25">
        <f>COUNTIFS(Φύλλο1!$G:$G,"1",Φύλλο1!$V:$V,$B22)</f>
        <v>7</v>
      </c>
      <c r="O22" s="44">
        <f t="shared" si="5"/>
        <v>8.8607594936708861E-2</v>
      </c>
      <c r="P22" s="28">
        <f>COUNTIFS(Φύλλο1!$G:$G,"2",Φύλλο1!$V:$V,$B22)</f>
        <v>2</v>
      </c>
      <c r="Q22" s="36">
        <f t="shared" si="6"/>
        <v>9.5238095238095233E-2</v>
      </c>
    </row>
    <row r="23" spans="2:17" ht="15" customHeight="1" x14ac:dyDescent="0.25">
      <c r="B23" s="15">
        <v>18</v>
      </c>
      <c r="C23" s="50" t="s">
        <v>149</v>
      </c>
      <c r="D23" s="39">
        <f>COUNTIF(Φύλλο1!$V:$V,$B23)</f>
        <v>0</v>
      </c>
      <c r="E23" s="36">
        <f t="shared" si="0"/>
        <v>0</v>
      </c>
      <c r="F23" s="25">
        <f>COUNTIFS(Φύλλο1!$D:$D,"&lt;=4",Φύλλο1!$V:$V,$B23)</f>
        <v>0</v>
      </c>
      <c r="G23" s="44">
        <f t="shared" si="1"/>
        <v>0</v>
      </c>
      <c r="H23" s="28">
        <f>COUNTIFS(Φύλλο1!$D:$D,"&gt;=5",Φύλλο1!$V:$V,$B23)</f>
        <v>0</v>
      </c>
      <c r="I23" s="36">
        <f t="shared" si="2"/>
        <v>0</v>
      </c>
      <c r="J23" s="30">
        <f>COUNTIFS(Φύλλο1!$F:$F,"1",Φύλλο1!$V:$V,$B23)</f>
        <v>0</v>
      </c>
      <c r="K23" s="44">
        <f t="shared" si="3"/>
        <v>0</v>
      </c>
      <c r="L23" s="28">
        <f>COUNTIFS(Φύλλο1!$F:$F,"2",Φύλλο1!$V:$V,$B23)</f>
        <v>0</v>
      </c>
      <c r="M23" s="36">
        <f t="shared" si="4"/>
        <v>0</v>
      </c>
      <c r="N23" s="25">
        <f>COUNTIFS(Φύλλο1!$G:$G,"1",Φύλλο1!$V:$V,$B23)</f>
        <v>0</v>
      </c>
      <c r="O23" s="44">
        <f t="shared" si="5"/>
        <v>0</v>
      </c>
      <c r="P23" s="28">
        <f>COUNTIFS(Φύλλο1!$G:$G,"2",Φύλλο1!$V:$V,$B23)</f>
        <v>0</v>
      </c>
      <c r="Q23" s="36">
        <f t="shared" si="6"/>
        <v>0</v>
      </c>
    </row>
    <row r="24" spans="2:17" ht="15" customHeight="1" x14ac:dyDescent="0.25">
      <c r="B24" s="15">
        <v>19</v>
      </c>
      <c r="C24" s="49" t="s">
        <v>150</v>
      </c>
      <c r="D24" s="39">
        <f>COUNTIF(Φύλλο1!$V:$V,$B24)</f>
        <v>6</v>
      </c>
      <c r="E24" s="36">
        <f t="shared" si="0"/>
        <v>5.9405940594059403E-2</v>
      </c>
      <c r="F24" s="25">
        <f>COUNTIFS(Φύλλο1!$D:$D,"&lt;=4",Φύλλο1!$V:$V,$B24)</f>
        <v>5</v>
      </c>
      <c r="G24" s="44">
        <f t="shared" si="1"/>
        <v>6.6666666666666666E-2</v>
      </c>
      <c r="H24" s="28">
        <f>COUNTIFS(Φύλλο1!$D:$D,"&gt;=5",Φύλλο1!$V:$V,$B24)</f>
        <v>1</v>
      </c>
      <c r="I24" s="36">
        <f t="shared" si="2"/>
        <v>3.8461538461538464E-2</v>
      </c>
      <c r="J24" s="30">
        <f>COUNTIFS(Φύλλο1!$F:$F,"1",Φύλλο1!$V:$V,$B24)</f>
        <v>3</v>
      </c>
      <c r="K24" s="44">
        <f t="shared" si="3"/>
        <v>6.5217391304347824E-2</v>
      </c>
      <c r="L24" s="28">
        <f>COUNTIFS(Φύλλο1!$F:$F,"2",Φύλλο1!$V:$V,$B24)</f>
        <v>3</v>
      </c>
      <c r="M24" s="36">
        <f t="shared" si="4"/>
        <v>5.4545454545454543E-2</v>
      </c>
      <c r="N24" s="25">
        <f>COUNTIFS(Φύλλο1!$G:$G,"1",Φύλλο1!$V:$V,$B24)</f>
        <v>2</v>
      </c>
      <c r="O24" s="44">
        <f t="shared" si="5"/>
        <v>2.5316455696202531E-2</v>
      </c>
      <c r="P24" s="28">
        <f>COUNTIFS(Φύλλο1!$G:$G,"2",Φύλλο1!$V:$V,$B24)</f>
        <v>4</v>
      </c>
      <c r="Q24" s="36">
        <f t="shared" si="6"/>
        <v>0.19047619047619047</v>
      </c>
    </row>
    <row r="25" spans="2:17" ht="15" customHeight="1" x14ac:dyDescent="0.25">
      <c r="B25" s="15">
        <v>20</v>
      </c>
      <c r="C25" s="49" t="s">
        <v>151</v>
      </c>
      <c r="D25" s="39">
        <f>COUNTIF(Φύλλο1!$V:$V,$B25)</f>
        <v>9</v>
      </c>
      <c r="E25" s="36">
        <f t="shared" si="0"/>
        <v>8.9108910891089105E-2</v>
      </c>
      <c r="F25" s="25">
        <f>COUNTIFS(Φύλλο1!$D:$D,"&lt;=4",Φύλλο1!$V:$V,$B25)</f>
        <v>6</v>
      </c>
      <c r="G25" s="44">
        <f t="shared" si="1"/>
        <v>0.08</v>
      </c>
      <c r="H25" s="28">
        <f>COUNTIFS(Φύλλο1!$D:$D,"&gt;=5",Φύλλο1!$V:$V,$B25)</f>
        <v>3</v>
      </c>
      <c r="I25" s="36">
        <f t="shared" si="2"/>
        <v>0.11538461538461539</v>
      </c>
      <c r="J25" s="30">
        <f>COUNTIFS(Φύλλο1!$F:$F,"1",Φύλλο1!$V:$V,$B25)</f>
        <v>5</v>
      </c>
      <c r="K25" s="44">
        <f t="shared" si="3"/>
        <v>0.10869565217391304</v>
      </c>
      <c r="L25" s="28">
        <f>COUNTIFS(Φύλλο1!$F:$F,"2",Φύλλο1!$V:$V,$B25)</f>
        <v>4</v>
      </c>
      <c r="M25" s="36">
        <f t="shared" si="4"/>
        <v>7.2727272727272724E-2</v>
      </c>
      <c r="N25" s="25">
        <f>COUNTIFS(Φύλλο1!$G:$G,"1",Φύλλο1!$V:$V,$B25)</f>
        <v>6</v>
      </c>
      <c r="O25" s="44">
        <f t="shared" si="5"/>
        <v>7.5949367088607597E-2</v>
      </c>
      <c r="P25" s="28">
        <f>COUNTIFS(Φύλλο1!$G:$G,"2",Φύλλο1!$V:$V,$B25)</f>
        <v>3</v>
      </c>
      <c r="Q25" s="36">
        <f t="shared" si="6"/>
        <v>0.14285714285714285</v>
      </c>
    </row>
    <row r="26" spans="2:17" ht="15" customHeight="1" x14ac:dyDescent="0.25">
      <c r="B26" s="15">
        <v>21</v>
      </c>
      <c r="C26" s="49" t="s">
        <v>152</v>
      </c>
      <c r="D26" s="39">
        <f>COUNTIF(Φύλλο1!$V:$V,$B26)</f>
        <v>0</v>
      </c>
      <c r="E26" s="36">
        <f t="shared" si="0"/>
        <v>0</v>
      </c>
      <c r="F26" s="25">
        <f>COUNTIFS(Φύλλο1!$D:$D,"&lt;=4",Φύλλο1!$V:$V,$B26)</f>
        <v>0</v>
      </c>
      <c r="G26" s="44">
        <f t="shared" si="1"/>
        <v>0</v>
      </c>
      <c r="H26" s="28">
        <f>COUNTIFS(Φύλλο1!$D:$D,"&gt;=5",Φύλλο1!$V:$V,$B26)</f>
        <v>0</v>
      </c>
      <c r="I26" s="36">
        <f t="shared" si="2"/>
        <v>0</v>
      </c>
      <c r="J26" s="30">
        <f>COUNTIFS(Φύλλο1!$F:$F,"1",Φύλλο1!$V:$V,$B26)</f>
        <v>0</v>
      </c>
      <c r="K26" s="44">
        <f t="shared" si="3"/>
        <v>0</v>
      </c>
      <c r="L26" s="28">
        <f>COUNTIFS(Φύλλο1!$F:$F,"2",Φύλλο1!$V:$V,$B26)</f>
        <v>0</v>
      </c>
      <c r="M26" s="36">
        <f t="shared" si="4"/>
        <v>0</v>
      </c>
      <c r="N26" s="25">
        <f>COUNTIFS(Φύλλο1!$G:$G,"1",Φύλλο1!$V:$V,$B26)</f>
        <v>0</v>
      </c>
      <c r="O26" s="44">
        <f t="shared" si="5"/>
        <v>0</v>
      </c>
      <c r="P26" s="28">
        <f>COUNTIFS(Φύλλο1!$G:$G,"2",Φύλλο1!$V:$V,$B26)</f>
        <v>0</v>
      </c>
      <c r="Q26" s="36">
        <f t="shared" si="6"/>
        <v>0</v>
      </c>
    </row>
    <row r="27" spans="2:17" ht="15" customHeight="1" x14ac:dyDescent="0.25">
      <c r="B27" s="15">
        <v>22</v>
      </c>
      <c r="C27" s="49" t="s">
        <v>153</v>
      </c>
      <c r="D27" s="39">
        <f>COUNTIF(Φύλλο1!$V:$V,$B27)</f>
        <v>2</v>
      </c>
      <c r="E27" s="36">
        <f t="shared" si="0"/>
        <v>1.9801980198019802E-2</v>
      </c>
      <c r="F27" s="25">
        <f>COUNTIFS(Φύλλο1!$D:$D,"&lt;=4",Φύλλο1!$V:$V,$B27)</f>
        <v>1</v>
      </c>
      <c r="G27" s="44">
        <f t="shared" si="1"/>
        <v>1.3333333333333334E-2</v>
      </c>
      <c r="H27" s="28">
        <f>COUNTIFS(Φύλλο1!$D:$D,"&gt;=5",Φύλλο1!$V:$V,$B27)</f>
        <v>1</v>
      </c>
      <c r="I27" s="36">
        <f t="shared" si="2"/>
        <v>3.8461538461538464E-2</v>
      </c>
      <c r="J27" s="30">
        <f>COUNTIFS(Φύλλο1!$F:$F,"1",Φύλλο1!$V:$V,$B27)</f>
        <v>0</v>
      </c>
      <c r="K27" s="44">
        <f t="shared" si="3"/>
        <v>0</v>
      </c>
      <c r="L27" s="28">
        <f>COUNTIFS(Φύλλο1!$F:$F,"2",Φύλλο1!$V:$V,$B27)</f>
        <v>2</v>
      </c>
      <c r="M27" s="36">
        <f t="shared" si="4"/>
        <v>3.6363636363636362E-2</v>
      </c>
      <c r="N27" s="25">
        <f>COUNTIFS(Φύλλο1!$G:$G,"1",Φύλλο1!$V:$V,$B27)</f>
        <v>2</v>
      </c>
      <c r="O27" s="44">
        <f t="shared" si="5"/>
        <v>2.5316455696202531E-2</v>
      </c>
      <c r="P27" s="28">
        <f>COUNTIFS(Φύλλο1!$G:$G,"2",Φύλλο1!$V:$V,$B27)</f>
        <v>0</v>
      </c>
      <c r="Q27" s="36">
        <f t="shared" si="6"/>
        <v>0</v>
      </c>
    </row>
    <row r="28" spans="2:17" ht="15" customHeight="1" x14ac:dyDescent="0.25">
      <c r="B28" s="15"/>
      <c r="C28" s="20"/>
      <c r="D28" s="39"/>
      <c r="E28" s="18"/>
      <c r="F28" s="25"/>
      <c r="G28" s="37"/>
      <c r="H28" s="28"/>
      <c r="I28" s="18"/>
      <c r="J28" s="30"/>
      <c r="K28" s="37"/>
      <c r="L28" s="28"/>
      <c r="M28" s="18"/>
      <c r="N28" s="25"/>
      <c r="O28" s="37"/>
      <c r="P28" s="28"/>
      <c r="Q28" s="18"/>
    </row>
    <row r="29" spans="2:17" ht="15" customHeight="1" x14ac:dyDescent="0.25">
      <c r="B29" s="15"/>
      <c r="C29" s="21" t="s">
        <v>71</v>
      </c>
      <c r="D29" s="39">
        <f>SUM(D6:D27)</f>
        <v>101</v>
      </c>
      <c r="E29" s="18"/>
      <c r="F29" s="25">
        <f t="shared" ref="F29:P29" si="7">SUM(F6:F27)</f>
        <v>75</v>
      </c>
      <c r="G29" s="37"/>
      <c r="H29" s="28">
        <f t="shared" si="7"/>
        <v>26</v>
      </c>
      <c r="I29" s="18"/>
      <c r="J29" s="30">
        <f t="shared" si="7"/>
        <v>46</v>
      </c>
      <c r="K29" s="37"/>
      <c r="L29" s="28">
        <f t="shared" si="7"/>
        <v>55</v>
      </c>
      <c r="M29" s="18"/>
      <c r="N29" s="25">
        <f t="shared" si="7"/>
        <v>79</v>
      </c>
      <c r="O29" s="37"/>
      <c r="P29" s="28">
        <f t="shared" si="7"/>
        <v>21</v>
      </c>
      <c r="Q29" s="18"/>
    </row>
    <row r="30" spans="2:17" ht="15.75" thickBot="1" x14ac:dyDescent="0.3">
      <c r="B30" s="17"/>
      <c r="C30" s="23"/>
      <c r="D30" s="40"/>
      <c r="E30" s="19"/>
      <c r="F30" s="26"/>
      <c r="G30" s="38"/>
      <c r="H30" s="29"/>
      <c r="I30" s="19"/>
      <c r="J30" s="31"/>
      <c r="K30" s="38"/>
      <c r="L30" s="29"/>
      <c r="M30" s="19"/>
      <c r="N30" s="26"/>
      <c r="O30" s="38"/>
      <c r="P30" s="29"/>
      <c r="Q30" s="19"/>
    </row>
    <row r="31" spans="2:17" ht="15.75" thickTop="1" x14ac:dyDescent="0.25"/>
    <row r="33" spans="2:17" ht="15.75" thickBot="1" x14ac:dyDescent="0.3"/>
    <row r="34" spans="2:17" ht="24" customHeight="1" thickTop="1" thickBot="1" x14ac:dyDescent="0.35">
      <c r="B34" s="48" t="s">
        <v>145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7"/>
    </row>
    <row r="35" spans="2:17" ht="15.75" thickTop="1" x14ac:dyDescent="0.25">
      <c r="B35" s="14"/>
      <c r="C35" s="35"/>
      <c r="D35" s="41" t="s">
        <v>85</v>
      </c>
      <c r="E35" s="42"/>
      <c r="F35" s="41" t="s">
        <v>86</v>
      </c>
      <c r="G35" s="43"/>
      <c r="H35" s="43"/>
      <c r="I35" s="42"/>
      <c r="J35" s="41" t="s">
        <v>87</v>
      </c>
      <c r="K35" s="43"/>
      <c r="L35" s="43"/>
      <c r="M35" s="42"/>
      <c r="N35" s="41" t="s">
        <v>90</v>
      </c>
      <c r="O35" s="43"/>
      <c r="P35" s="43"/>
      <c r="Q35" s="42"/>
    </row>
    <row r="36" spans="2:17" x14ac:dyDescent="0.25">
      <c r="B36" s="15"/>
      <c r="C36" s="20"/>
      <c r="D36" s="39"/>
      <c r="E36" s="18"/>
      <c r="F36" s="45" t="s">
        <v>67</v>
      </c>
      <c r="G36" s="24"/>
      <c r="H36" s="27" t="s">
        <v>68</v>
      </c>
      <c r="I36" s="46"/>
      <c r="J36" s="45" t="s">
        <v>88</v>
      </c>
      <c r="K36" s="24"/>
      <c r="L36" s="27" t="s">
        <v>89</v>
      </c>
      <c r="M36" s="46"/>
      <c r="N36" s="45" t="s">
        <v>69</v>
      </c>
      <c r="O36" s="24"/>
      <c r="P36" s="27" t="s">
        <v>70</v>
      </c>
      <c r="Q36" s="46"/>
    </row>
    <row r="37" spans="2:17" x14ac:dyDescent="0.25">
      <c r="B37" s="15"/>
      <c r="C37" s="20"/>
      <c r="D37" s="39" t="s">
        <v>92</v>
      </c>
      <c r="E37" s="18" t="s">
        <v>93</v>
      </c>
      <c r="F37" s="25" t="s">
        <v>92</v>
      </c>
      <c r="G37" s="37" t="s">
        <v>93</v>
      </c>
      <c r="H37" s="28" t="s">
        <v>92</v>
      </c>
      <c r="I37" s="18" t="s">
        <v>93</v>
      </c>
      <c r="J37" s="30" t="s">
        <v>92</v>
      </c>
      <c r="K37" s="37" t="s">
        <v>93</v>
      </c>
      <c r="L37" s="28" t="s">
        <v>92</v>
      </c>
      <c r="M37" s="18" t="s">
        <v>93</v>
      </c>
      <c r="N37" s="25" t="s">
        <v>92</v>
      </c>
      <c r="O37" s="37" t="s">
        <v>93</v>
      </c>
      <c r="P37" s="28" t="s">
        <v>92</v>
      </c>
      <c r="Q37" s="18" t="s">
        <v>93</v>
      </c>
    </row>
    <row r="38" spans="2:17" ht="15" customHeight="1" x14ac:dyDescent="0.25">
      <c r="B38" s="15">
        <v>1</v>
      </c>
      <c r="C38" s="49" t="s">
        <v>95</v>
      </c>
      <c r="D38" s="39">
        <f>COUNTIF(Φύλλο1!$V:$X,$B38)</f>
        <v>7</v>
      </c>
      <c r="E38" s="36">
        <f>D38/$D$61</f>
        <v>2.3569023569023569E-2</v>
      </c>
      <c r="F38" s="25">
        <f>COUNTIFS(Φύλλο1!$D:$D,"&lt;=4",Φύλλο1!$V:$V,$B38)+COUNTIFS(Φύλλο1!$D:$D,"&lt;=4",Φύλλο1!$W:$W,$B38)+COUNTIFS(Φύλλο1!$D:$D,"&lt;=4",Φύλλο1!$X:$X,$B38)</f>
        <v>3</v>
      </c>
      <c r="G38" s="44">
        <f>F38/$F$61</f>
        <v>1.3698630136986301E-2</v>
      </c>
      <c r="H38" s="28">
        <f>COUNTIFS(Φύλλο1!$D:$D,"&gt;=5",Φύλλο1!$V:$V,$B38)+COUNTIFS(Φύλλο1!$D:$D,"&gt;=5",Φύλλο1!$W:$W,$B38)+COUNTIFS(Φύλλο1!$D:$D,"&gt;=5",Φύλλο1!$X:$X,$B38)</f>
        <v>4</v>
      </c>
      <c r="I38" s="36">
        <f>H38/$H$61</f>
        <v>5.128205128205128E-2</v>
      </c>
      <c r="J38" s="30">
        <f>COUNTIFS(Φύλλο1!$F:$F,"1",Φύλλο1!$V:$V,$B38)+COUNTIFS(Φύλλο1!$F:$F,"1",Φύλλο1!$W:$W,$B38)+COUNTIFS(Φύλλο1!$F:$F,"1",Φύλλο1!$X:$X,$B38)</f>
        <v>2</v>
      </c>
      <c r="K38" s="44">
        <f>J38/$J$61</f>
        <v>1.4925373134328358E-2</v>
      </c>
      <c r="L38" s="28">
        <f>COUNTIFS(Φύλλο1!$F:$F,"2",Φύλλο1!$V:$V,$B38)+COUNTIFS(Φύλλο1!$F:$F,"2",Φύλλο1!$W:$W,$B38)+COUNTIFS(Φύλλο1!$F:$F,"2",Φύλλο1!$X:$X,$B38)</f>
        <v>5</v>
      </c>
      <c r="M38" s="36">
        <f>L38/$L$61</f>
        <v>3.0674846625766871E-2</v>
      </c>
      <c r="N38" s="25">
        <f>COUNTIFS(Φύλλο1!$G:$G,"1",Φύλλο1!$V:$V,$B38)+COUNTIFS(Φύλλο1!$G:$G,"1",Φύλλο1!$W:$W,$B38)+COUNTIFS(Φύλλο1!$G:$G,"1",Φύλλο1!$X:$X,$B38)</f>
        <v>5</v>
      </c>
      <c r="O38" s="44">
        <f>N38/$N$61</f>
        <v>2.1459227467811159E-2</v>
      </c>
      <c r="P38" s="28">
        <f>COUNTIFS(Φύλλο1!$G:$G,"2",Φύλλο1!$V:$V,$B38)+COUNTIFS(Φύλλο1!$G:$G,"2",Φύλλο1!$W:$W,$B38)+COUNTIFS(Φύλλο1!$G:$G,"2",Φύλλο1!$X:$X,$B38)</f>
        <v>1</v>
      </c>
      <c r="Q38" s="36">
        <f>P38/$P$61</f>
        <v>1.6393442622950821E-2</v>
      </c>
    </row>
    <row r="39" spans="2:17" ht="15" customHeight="1" x14ac:dyDescent="0.25">
      <c r="B39" s="15">
        <v>2</v>
      </c>
      <c r="C39" s="49" t="s">
        <v>96</v>
      </c>
      <c r="D39" s="39">
        <f>COUNTIF(Φύλλο1!$V:$X,$B39)</f>
        <v>4</v>
      </c>
      <c r="E39" s="36">
        <f t="shared" ref="E39:E59" si="8">D39/$D$61</f>
        <v>1.3468013468013467E-2</v>
      </c>
      <c r="F39" s="25">
        <f>COUNTIFS(Φύλλο1!$D:$D,"&lt;=4",Φύλλο1!$V:$V,$B39)+COUNTIFS(Φύλλο1!$D:$D,"&lt;=4",Φύλλο1!$W:$W,$B39)+COUNTIFS(Φύλλο1!$D:$D,"&lt;=4",Φύλλο1!$X:$X,$B39)</f>
        <v>3</v>
      </c>
      <c r="G39" s="44">
        <f t="shared" ref="G39:G59" si="9">F39/$F$61</f>
        <v>1.3698630136986301E-2</v>
      </c>
      <c r="H39" s="28">
        <f>COUNTIFS(Φύλλο1!$D:$D,"&gt;=5",Φύλλο1!$V:$V,$B39)+COUNTIFS(Φύλλο1!$D:$D,"&gt;=5",Φύλλο1!$W:$W,$B39)+COUNTIFS(Φύλλο1!$D:$D,"&gt;=5",Φύλλο1!$X:$X,$B39)</f>
        <v>1</v>
      </c>
      <c r="I39" s="36">
        <f t="shared" ref="I39:I59" si="10">H39/$H$61</f>
        <v>1.282051282051282E-2</v>
      </c>
      <c r="J39" s="30">
        <f>COUNTIFS(Φύλλο1!$F:$F,"1",Φύλλο1!$V:$V,$B39)+COUNTIFS(Φύλλο1!$F:$F,"1",Φύλλο1!$W:$W,$B39)+COUNTIFS(Φύλλο1!$F:$F,"1",Φύλλο1!$X:$X,$B39)</f>
        <v>0</v>
      </c>
      <c r="K39" s="44">
        <f t="shared" ref="K39:K59" si="11">J39/$J$61</f>
        <v>0</v>
      </c>
      <c r="L39" s="28">
        <f>COUNTIFS(Φύλλο1!$F:$F,"2",Φύλλο1!$V:$V,$B39)+COUNTIFS(Φύλλο1!$F:$F,"2",Φύλλο1!$W:$W,$B39)+COUNTIFS(Φύλλο1!$F:$F,"2",Φύλλο1!$X:$X,$B39)</f>
        <v>4</v>
      </c>
      <c r="M39" s="36">
        <f t="shared" ref="M39:M59" si="12">L39/$L$61</f>
        <v>2.4539877300613498E-2</v>
      </c>
      <c r="N39" s="25">
        <f>COUNTIFS(Φύλλο1!$G:$G,"1",Φύλλο1!$V:$V,$B39)+COUNTIFS(Φύλλο1!$G:$G,"1",Φύλλο1!$W:$W,$B39)+COUNTIFS(Φύλλο1!$G:$G,"1",Φύλλο1!$X:$X,$B39)</f>
        <v>3</v>
      </c>
      <c r="O39" s="44">
        <f t="shared" ref="O39:O59" si="13">N39/$N$61</f>
        <v>1.2875536480686695E-2</v>
      </c>
      <c r="P39" s="28">
        <f>COUNTIFS(Φύλλο1!$G:$G,"2",Φύλλο1!$V:$V,$B39)+COUNTIFS(Φύλλο1!$G:$G,"2",Φύλλο1!$W:$W,$B39)+COUNTIFS(Φύλλο1!$G:$G,"2",Φύλλο1!$X:$X,$B39)</f>
        <v>1</v>
      </c>
      <c r="Q39" s="36">
        <f t="shared" ref="Q39:Q59" si="14">P39/$P$61</f>
        <v>1.6393442622950821E-2</v>
      </c>
    </row>
    <row r="40" spans="2:17" ht="15" customHeight="1" x14ac:dyDescent="0.25">
      <c r="B40" s="15">
        <v>3</v>
      </c>
      <c r="C40" s="50" t="s">
        <v>97</v>
      </c>
      <c r="D40" s="39">
        <f>COUNTIF(Φύλλο1!$V:$X,$B40)</f>
        <v>23</v>
      </c>
      <c r="E40" s="36">
        <f t="shared" si="8"/>
        <v>7.7441077441077436E-2</v>
      </c>
      <c r="F40" s="25">
        <f>COUNTIFS(Φύλλο1!$D:$D,"&lt;=4",Φύλλο1!$V:$V,$B40)+COUNTIFS(Φύλλο1!$D:$D,"&lt;=4",Φύλλο1!$W:$W,$B40)+COUNTIFS(Φύλλο1!$D:$D,"&lt;=4",Φύλλο1!$X:$X,$B40)</f>
        <v>17</v>
      </c>
      <c r="G40" s="44">
        <f t="shared" si="9"/>
        <v>7.7625570776255703E-2</v>
      </c>
      <c r="H40" s="28">
        <f>COUNTIFS(Φύλλο1!$D:$D,"&gt;=5",Φύλλο1!$V:$V,$B40)+COUNTIFS(Φύλλο1!$D:$D,"&gt;=5",Φύλλο1!$W:$W,$B40)+COUNTIFS(Φύλλο1!$D:$D,"&gt;=5",Φύλλο1!$X:$X,$B40)</f>
        <v>6</v>
      </c>
      <c r="I40" s="36">
        <f t="shared" si="10"/>
        <v>7.6923076923076927E-2</v>
      </c>
      <c r="J40" s="30">
        <f>COUNTIFS(Φύλλο1!$F:$F,"1",Φύλλο1!$V:$V,$B40)+COUNTIFS(Φύλλο1!$F:$F,"1",Φύλλο1!$W:$W,$B40)+COUNTIFS(Φύλλο1!$F:$F,"1",Φύλλο1!$X:$X,$B40)</f>
        <v>5</v>
      </c>
      <c r="K40" s="44">
        <f t="shared" si="11"/>
        <v>3.7313432835820892E-2</v>
      </c>
      <c r="L40" s="28">
        <f>COUNTIFS(Φύλλο1!$F:$F,"2",Φύλλο1!$V:$V,$B40)+COUNTIFS(Φύλλο1!$F:$F,"2",Φύλλο1!$W:$W,$B40)+COUNTIFS(Φύλλο1!$F:$F,"2",Φύλλο1!$X:$X,$B40)</f>
        <v>18</v>
      </c>
      <c r="M40" s="36">
        <f t="shared" si="12"/>
        <v>0.11042944785276074</v>
      </c>
      <c r="N40" s="25">
        <f>COUNTIFS(Φύλλο1!$G:$G,"1",Φύλλο1!$V:$V,$B40)+COUNTIFS(Φύλλο1!$G:$G,"1",Φύλλο1!$W:$W,$B40)+COUNTIFS(Φύλλο1!$G:$G,"1",Φύλλο1!$X:$X,$B40)</f>
        <v>16</v>
      </c>
      <c r="O40" s="44">
        <f t="shared" si="13"/>
        <v>6.8669527896995708E-2</v>
      </c>
      <c r="P40" s="28">
        <f>COUNTIFS(Φύλλο1!$G:$G,"2",Φύλλο1!$V:$V,$B40)+COUNTIFS(Φύλλο1!$G:$G,"2",Φύλλο1!$W:$W,$B40)+COUNTIFS(Φύλλο1!$G:$G,"2",Φύλλο1!$X:$X,$B40)</f>
        <v>6</v>
      </c>
      <c r="Q40" s="36">
        <f t="shared" si="14"/>
        <v>9.8360655737704916E-2</v>
      </c>
    </row>
    <row r="41" spans="2:17" ht="15" customHeight="1" x14ac:dyDescent="0.25">
      <c r="B41" s="15">
        <v>4</v>
      </c>
      <c r="C41" s="49" t="s">
        <v>98</v>
      </c>
      <c r="D41" s="39">
        <f>COUNTIF(Φύλλο1!$V:$X,$B41)</f>
        <v>7</v>
      </c>
      <c r="E41" s="36">
        <f t="shared" si="8"/>
        <v>2.3569023569023569E-2</v>
      </c>
      <c r="F41" s="25">
        <f>COUNTIFS(Φύλλο1!$D:$D,"&lt;=4",Φύλλο1!$V:$V,$B41)+COUNTIFS(Φύλλο1!$D:$D,"&lt;=4",Φύλλο1!$W:$W,$B41)+COUNTIFS(Φύλλο1!$D:$D,"&lt;=4",Φύλλο1!$X:$X,$B41)</f>
        <v>6</v>
      </c>
      <c r="G41" s="44">
        <f t="shared" si="9"/>
        <v>2.7397260273972601E-2</v>
      </c>
      <c r="H41" s="28">
        <f>COUNTIFS(Φύλλο1!$D:$D,"&gt;=5",Φύλλο1!$V:$V,$B41)+COUNTIFS(Φύλλο1!$D:$D,"&gt;=5",Φύλλο1!$W:$W,$B41)+COUNTIFS(Φύλλο1!$D:$D,"&gt;=5",Φύλλο1!$X:$X,$B41)</f>
        <v>1</v>
      </c>
      <c r="I41" s="36">
        <f t="shared" si="10"/>
        <v>1.282051282051282E-2</v>
      </c>
      <c r="J41" s="30">
        <f>COUNTIFS(Φύλλο1!$F:$F,"1",Φύλλο1!$V:$V,$B41)+COUNTIFS(Φύλλο1!$F:$F,"1",Φύλλο1!$W:$W,$B41)+COUNTIFS(Φύλλο1!$F:$F,"1",Φύλλο1!$X:$X,$B41)</f>
        <v>2</v>
      </c>
      <c r="K41" s="44">
        <f t="shared" si="11"/>
        <v>1.4925373134328358E-2</v>
      </c>
      <c r="L41" s="28">
        <f>COUNTIFS(Φύλλο1!$F:$F,"2",Φύλλο1!$V:$V,$B41)+COUNTIFS(Φύλλο1!$F:$F,"2",Φύλλο1!$W:$W,$B41)+COUNTIFS(Φύλλο1!$F:$F,"2",Φύλλο1!$X:$X,$B41)</f>
        <v>5</v>
      </c>
      <c r="M41" s="36">
        <f t="shared" si="12"/>
        <v>3.0674846625766871E-2</v>
      </c>
      <c r="N41" s="25">
        <f>COUNTIFS(Φύλλο1!$G:$G,"1",Φύλλο1!$V:$V,$B41)+COUNTIFS(Φύλλο1!$G:$G,"1",Φύλλο1!$W:$W,$B41)+COUNTIFS(Φύλλο1!$G:$G,"1",Φύλλο1!$X:$X,$B41)</f>
        <v>6</v>
      </c>
      <c r="O41" s="44">
        <f t="shared" si="13"/>
        <v>2.575107296137339E-2</v>
      </c>
      <c r="P41" s="28">
        <f>COUNTIFS(Φύλλο1!$G:$G,"2",Φύλλο1!$V:$V,$B41)+COUNTIFS(Φύλλο1!$G:$G,"2",Φύλλο1!$W:$W,$B41)+COUNTIFS(Φύλλο1!$G:$G,"2",Φύλλο1!$X:$X,$B41)</f>
        <v>1</v>
      </c>
      <c r="Q41" s="36">
        <f t="shared" si="14"/>
        <v>1.6393442622950821E-2</v>
      </c>
    </row>
    <row r="42" spans="2:17" ht="15" customHeight="1" x14ac:dyDescent="0.25">
      <c r="B42" s="15">
        <v>5</v>
      </c>
      <c r="C42" s="49" t="s">
        <v>99</v>
      </c>
      <c r="D42" s="39">
        <f>COUNTIF(Φύλλο1!$V:$X,$B42)</f>
        <v>4</v>
      </c>
      <c r="E42" s="36">
        <f t="shared" si="8"/>
        <v>1.3468013468013467E-2</v>
      </c>
      <c r="F42" s="25">
        <f>COUNTIFS(Φύλλο1!$D:$D,"&lt;=4",Φύλλο1!$V:$V,$B42)+COUNTIFS(Φύλλο1!$D:$D,"&lt;=4",Φύλλο1!$W:$W,$B42)+COUNTIFS(Φύλλο1!$D:$D,"&lt;=4",Φύλλο1!$X:$X,$B42)</f>
        <v>2</v>
      </c>
      <c r="G42" s="44">
        <f t="shared" si="9"/>
        <v>9.1324200913242004E-3</v>
      </c>
      <c r="H42" s="28">
        <f>COUNTIFS(Φύλλο1!$D:$D,"&gt;=5",Φύλλο1!$V:$V,$B42)+COUNTIFS(Φύλλο1!$D:$D,"&gt;=5",Φύλλο1!$W:$W,$B42)+COUNTIFS(Φύλλο1!$D:$D,"&gt;=5",Φύλλο1!$X:$X,$B42)</f>
        <v>2</v>
      </c>
      <c r="I42" s="36">
        <f t="shared" si="10"/>
        <v>2.564102564102564E-2</v>
      </c>
      <c r="J42" s="30">
        <f>COUNTIFS(Φύλλο1!$F:$F,"1",Φύλλο1!$V:$V,$B42)+COUNTIFS(Φύλλο1!$F:$F,"1",Φύλλο1!$W:$W,$B42)+COUNTIFS(Φύλλο1!$F:$F,"1",Φύλλο1!$X:$X,$B42)</f>
        <v>2</v>
      </c>
      <c r="K42" s="44">
        <f t="shared" si="11"/>
        <v>1.4925373134328358E-2</v>
      </c>
      <c r="L42" s="28">
        <f>COUNTIFS(Φύλλο1!$F:$F,"2",Φύλλο1!$V:$V,$B42)+COUNTIFS(Φύλλο1!$F:$F,"2",Φύλλο1!$W:$W,$B42)+COUNTIFS(Φύλλο1!$F:$F,"2",Φύλλο1!$X:$X,$B42)</f>
        <v>2</v>
      </c>
      <c r="M42" s="36">
        <f t="shared" si="12"/>
        <v>1.2269938650306749E-2</v>
      </c>
      <c r="N42" s="25">
        <f>COUNTIFS(Φύλλο1!$G:$G,"1",Φύλλο1!$V:$V,$B42)+COUNTIFS(Φύλλο1!$G:$G,"1",Φύλλο1!$W:$W,$B42)+COUNTIFS(Φύλλο1!$G:$G,"1",Φύλλο1!$X:$X,$B42)</f>
        <v>4</v>
      </c>
      <c r="O42" s="44">
        <f t="shared" si="13"/>
        <v>1.7167381974248927E-2</v>
      </c>
      <c r="P42" s="28">
        <f>COUNTIFS(Φύλλο1!$G:$G,"2",Φύλλο1!$V:$V,$B42)+COUNTIFS(Φύλλο1!$G:$G,"2",Φύλλο1!$W:$W,$B42)+COUNTIFS(Φύλλο1!$G:$G,"2",Φύλλο1!$X:$X,$B42)</f>
        <v>0</v>
      </c>
      <c r="Q42" s="36">
        <f t="shared" si="14"/>
        <v>0</v>
      </c>
    </row>
    <row r="43" spans="2:17" ht="15" customHeight="1" x14ac:dyDescent="0.25">
      <c r="B43" s="15">
        <v>6</v>
      </c>
      <c r="C43" s="49" t="s">
        <v>146</v>
      </c>
      <c r="D43" s="39">
        <f>COUNTIF(Φύλλο1!$V:$X,$B43)</f>
        <v>5</v>
      </c>
      <c r="E43" s="36">
        <f t="shared" si="8"/>
        <v>1.6835016835016835E-2</v>
      </c>
      <c r="F43" s="25">
        <f>COUNTIFS(Φύλλο1!$D:$D,"&lt;=4",Φύλλο1!$V:$V,$B43)+COUNTIFS(Φύλλο1!$D:$D,"&lt;=4",Φύλλο1!$W:$W,$B43)+COUNTIFS(Φύλλο1!$D:$D,"&lt;=4",Φύλλο1!$X:$X,$B43)</f>
        <v>4</v>
      </c>
      <c r="G43" s="44">
        <f t="shared" si="9"/>
        <v>1.8264840182648401E-2</v>
      </c>
      <c r="H43" s="28">
        <f>COUNTIFS(Φύλλο1!$D:$D,"&gt;=5",Φύλλο1!$V:$V,$B43)+COUNTIFS(Φύλλο1!$D:$D,"&gt;=5",Φύλλο1!$W:$W,$B43)+COUNTIFS(Φύλλο1!$D:$D,"&gt;=5",Φύλλο1!$X:$X,$B43)</f>
        <v>1</v>
      </c>
      <c r="I43" s="36">
        <f t="shared" si="10"/>
        <v>1.282051282051282E-2</v>
      </c>
      <c r="J43" s="30">
        <f>COUNTIFS(Φύλλο1!$F:$F,"1",Φύλλο1!$V:$V,$B43)+COUNTIFS(Φύλλο1!$F:$F,"1",Φύλλο1!$W:$W,$B43)+COUNTIFS(Φύλλο1!$F:$F,"1",Φύλλο1!$X:$X,$B43)</f>
        <v>4</v>
      </c>
      <c r="K43" s="44">
        <f t="shared" si="11"/>
        <v>2.9850746268656716E-2</v>
      </c>
      <c r="L43" s="28">
        <f>COUNTIFS(Φύλλο1!$F:$F,"2",Φύλλο1!$V:$V,$B43)+COUNTIFS(Φύλλο1!$F:$F,"2",Φύλλο1!$W:$W,$B43)+COUNTIFS(Φύλλο1!$F:$F,"2",Φύλλο1!$X:$X,$B43)</f>
        <v>1</v>
      </c>
      <c r="M43" s="36">
        <f t="shared" si="12"/>
        <v>6.1349693251533744E-3</v>
      </c>
      <c r="N43" s="25">
        <f>COUNTIFS(Φύλλο1!$G:$G,"1",Φύλλο1!$V:$V,$B43)+COUNTIFS(Φύλλο1!$G:$G,"1",Φύλλο1!$W:$W,$B43)+COUNTIFS(Φύλλο1!$G:$G,"1",Φύλλο1!$X:$X,$B43)</f>
        <v>5</v>
      </c>
      <c r="O43" s="44">
        <f t="shared" si="13"/>
        <v>2.1459227467811159E-2</v>
      </c>
      <c r="P43" s="28">
        <f>COUNTIFS(Φύλλο1!$G:$G,"2",Φύλλο1!$V:$V,$B43)+COUNTIFS(Φύλλο1!$G:$G,"2",Φύλλο1!$W:$W,$B43)+COUNTIFS(Φύλλο1!$G:$G,"2",Φύλλο1!$X:$X,$B43)</f>
        <v>0</v>
      </c>
      <c r="Q43" s="36">
        <f t="shared" si="14"/>
        <v>0</v>
      </c>
    </row>
    <row r="44" spans="2:17" ht="15" customHeight="1" x14ac:dyDescent="0.25">
      <c r="B44" s="15">
        <v>7</v>
      </c>
      <c r="C44" s="50" t="s">
        <v>147</v>
      </c>
      <c r="D44" s="39">
        <f>COUNTIF(Φύλλο1!$V:$X,$B44)</f>
        <v>2</v>
      </c>
      <c r="E44" s="36">
        <f t="shared" si="8"/>
        <v>6.7340067340067337E-3</v>
      </c>
      <c r="F44" s="25">
        <f>COUNTIFS(Φύλλο1!$D:$D,"&lt;=4",Φύλλο1!$V:$V,$B44)+COUNTIFS(Φύλλο1!$D:$D,"&lt;=4",Φύλλο1!$W:$W,$B44)+COUNTIFS(Φύλλο1!$D:$D,"&lt;=4",Φύλλο1!$X:$X,$B44)</f>
        <v>2</v>
      </c>
      <c r="G44" s="44">
        <f t="shared" si="9"/>
        <v>9.1324200913242004E-3</v>
      </c>
      <c r="H44" s="28">
        <f>COUNTIFS(Φύλλο1!$D:$D,"&gt;=5",Φύλλο1!$V:$V,$B44)+COUNTIFS(Φύλλο1!$D:$D,"&gt;=5",Φύλλο1!$W:$W,$B44)+COUNTIFS(Φύλλο1!$D:$D,"&gt;=5",Φύλλο1!$X:$X,$B44)</f>
        <v>0</v>
      </c>
      <c r="I44" s="36">
        <f t="shared" si="10"/>
        <v>0</v>
      </c>
      <c r="J44" s="30">
        <f>COUNTIFS(Φύλλο1!$F:$F,"1",Φύλλο1!$V:$V,$B44)+COUNTIFS(Φύλλο1!$F:$F,"1",Φύλλο1!$W:$W,$B44)+COUNTIFS(Φύλλο1!$F:$F,"1",Φύλλο1!$X:$X,$B44)</f>
        <v>1</v>
      </c>
      <c r="K44" s="44">
        <f t="shared" si="11"/>
        <v>7.462686567164179E-3</v>
      </c>
      <c r="L44" s="28">
        <f>COUNTIFS(Φύλλο1!$F:$F,"2",Φύλλο1!$V:$V,$B44)+COUNTIFS(Φύλλο1!$F:$F,"2",Φύλλο1!$W:$W,$B44)+COUNTIFS(Φύλλο1!$F:$F,"2",Φύλλο1!$X:$X,$B44)</f>
        <v>1</v>
      </c>
      <c r="M44" s="36">
        <f t="shared" si="12"/>
        <v>6.1349693251533744E-3</v>
      </c>
      <c r="N44" s="25">
        <f>COUNTIFS(Φύλλο1!$G:$G,"1",Φύλλο1!$V:$V,$B44)+COUNTIFS(Φύλλο1!$G:$G,"1",Φύλλο1!$W:$W,$B44)+COUNTIFS(Φύλλο1!$G:$G,"1",Φύλλο1!$X:$X,$B44)</f>
        <v>1</v>
      </c>
      <c r="O44" s="44">
        <f t="shared" si="13"/>
        <v>4.2918454935622317E-3</v>
      </c>
      <c r="P44" s="28">
        <f>COUNTIFS(Φύλλο1!$G:$G,"2",Φύλλο1!$V:$V,$B44)+COUNTIFS(Φύλλο1!$G:$G,"2",Φύλλο1!$W:$W,$B44)+COUNTIFS(Φύλλο1!$G:$G,"2",Φύλλο1!$X:$X,$B44)</f>
        <v>1</v>
      </c>
      <c r="Q44" s="36">
        <f t="shared" si="14"/>
        <v>1.6393442622950821E-2</v>
      </c>
    </row>
    <row r="45" spans="2:17" ht="15" customHeight="1" x14ac:dyDescent="0.25">
      <c r="B45" s="15">
        <v>8</v>
      </c>
      <c r="C45" s="49" t="s">
        <v>148</v>
      </c>
      <c r="D45" s="39">
        <f>COUNTIF(Φύλλο1!$V:$X,$B45)</f>
        <v>10</v>
      </c>
      <c r="E45" s="36">
        <f t="shared" si="8"/>
        <v>3.3670033670033669E-2</v>
      </c>
      <c r="F45" s="25">
        <f>COUNTIFS(Φύλλο1!$D:$D,"&lt;=4",Φύλλο1!$V:$V,$B45)+COUNTIFS(Φύλλο1!$D:$D,"&lt;=4",Φύλλο1!$W:$W,$B45)+COUNTIFS(Φύλλο1!$D:$D,"&lt;=4",Φύλλο1!$X:$X,$B45)</f>
        <v>7</v>
      </c>
      <c r="G45" s="44">
        <f t="shared" si="9"/>
        <v>3.1963470319634701E-2</v>
      </c>
      <c r="H45" s="28">
        <f>COUNTIFS(Φύλλο1!$D:$D,"&gt;=5",Φύλλο1!$V:$V,$B45)+COUNTIFS(Φύλλο1!$D:$D,"&gt;=5",Φύλλο1!$W:$W,$B45)+COUNTIFS(Φύλλο1!$D:$D,"&gt;=5",Φύλλο1!$X:$X,$B45)</f>
        <v>3</v>
      </c>
      <c r="I45" s="36">
        <f t="shared" si="10"/>
        <v>3.8461538461538464E-2</v>
      </c>
      <c r="J45" s="30">
        <f>COUNTIFS(Φύλλο1!$F:$F,"1",Φύλλο1!$V:$V,$B45)+COUNTIFS(Φύλλο1!$F:$F,"1",Φύλλο1!$W:$W,$B45)+COUNTIFS(Φύλλο1!$F:$F,"1",Φύλλο1!$X:$X,$B45)</f>
        <v>8</v>
      </c>
      <c r="K45" s="44">
        <f t="shared" si="11"/>
        <v>5.9701492537313432E-2</v>
      </c>
      <c r="L45" s="28">
        <f>COUNTIFS(Φύλλο1!$F:$F,"2",Φύλλο1!$V:$V,$B45)+COUNTIFS(Φύλλο1!$F:$F,"2",Φύλλο1!$W:$W,$B45)+COUNTIFS(Φύλλο1!$F:$F,"2",Φύλλο1!$X:$X,$B45)</f>
        <v>2</v>
      </c>
      <c r="M45" s="36">
        <f t="shared" si="12"/>
        <v>1.2269938650306749E-2</v>
      </c>
      <c r="N45" s="25">
        <f>COUNTIFS(Φύλλο1!$G:$G,"1",Φύλλο1!$V:$V,$B45)+COUNTIFS(Φύλλο1!$G:$G,"1",Φύλλο1!$W:$W,$B45)+COUNTIFS(Φύλλο1!$G:$G,"1",Φύλλο1!$X:$X,$B45)</f>
        <v>10</v>
      </c>
      <c r="O45" s="44">
        <f t="shared" si="13"/>
        <v>4.2918454935622317E-2</v>
      </c>
      <c r="P45" s="28">
        <f>COUNTIFS(Φύλλο1!$G:$G,"2",Φύλλο1!$V:$V,$B45)+COUNTIFS(Φύλλο1!$G:$G,"2",Φύλλο1!$W:$W,$B45)+COUNTIFS(Φύλλο1!$G:$G,"2",Φύλλο1!$X:$X,$B45)</f>
        <v>0</v>
      </c>
      <c r="Q45" s="36">
        <f t="shared" si="14"/>
        <v>0</v>
      </c>
    </row>
    <row r="46" spans="2:17" ht="15" customHeight="1" x14ac:dyDescent="0.25">
      <c r="B46" s="15">
        <v>9</v>
      </c>
      <c r="C46" s="49" t="s">
        <v>102</v>
      </c>
      <c r="D46" s="39">
        <f>COUNTIF(Φύλλο1!$V:$X,$B46)</f>
        <v>4</v>
      </c>
      <c r="E46" s="36">
        <f t="shared" si="8"/>
        <v>1.3468013468013467E-2</v>
      </c>
      <c r="F46" s="25">
        <f>COUNTIFS(Φύλλο1!$D:$D,"&lt;=4",Φύλλο1!$V:$V,$B46)+COUNTIFS(Φύλλο1!$D:$D,"&lt;=4",Φύλλο1!$W:$W,$B46)+COUNTIFS(Φύλλο1!$D:$D,"&lt;=4",Φύλλο1!$X:$X,$B46)</f>
        <v>2</v>
      </c>
      <c r="G46" s="44">
        <f t="shared" si="9"/>
        <v>9.1324200913242004E-3</v>
      </c>
      <c r="H46" s="28">
        <f>COUNTIFS(Φύλλο1!$D:$D,"&gt;=5",Φύλλο1!$V:$V,$B46)+COUNTIFS(Φύλλο1!$D:$D,"&gt;=5",Φύλλο1!$W:$W,$B46)+COUNTIFS(Φύλλο1!$D:$D,"&gt;=5",Φύλλο1!$X:$X,$B46)</f>
        <v>2</v>
      </c>
      <c r="I46" s="36">
        <f t="shared" si="10"/>
        <v>2.564102564102564E-2</v>
      </c>
      <c r="J46" s="30">
        <f>COUNTIFS(Φύλλο1!$F:$F,"1",Φύλλο1!$V:$V,$B46)+COUNTIFS(Φύλλο1!$F:$F,"1",Φύλλο1!$W:$W,$B46)+COUNTIFS(Φύλλο1!$F:$F,"1",Φύλλο1!$X:$X,$B46)</f>
        <v>0</v>
      </c>
      <c r="K46" s="44">
        <f t="shared" si="11"/>
        <v>0</v>
      </c>
      <c r="L46" s="28">
        <f>COUNTIFS(Φύλλο1!$F:$F,"2",Φύλλο1!$V:$V,$B46)+COUNTIFS(Φύλλο1!$F:$F,"2",Φύλλο1!$W:$W,$B46)+COUNTIFS(Φύλλο1!$F:$F,"2",Φύλλο1!$X:$X,$B46)</f>
        <v>4</v>
      </c>
      <c r="M46" s="36">
        <f t="shared" si="12"/>
        <v>2.4539877300613498E-2</v>
      </c>
      <c r="N46" s="25">
        <f>COUNTIFS(Φύλλο1!$G:$G,"1",Φύλλο1!$V:$V,$B46)+COUNTIFS(Φύλλο1!$G:$G,"1",Φύλλο1!$W:$W,$B46)+COUNTIFS(Φύλλο1!$G:$G,"1",Φύλλο1!$X:$X,$B46)</f>
        <v>4</v>
      </c>
      <c r="O46" s="44">
        <f t="shared" si="13"/>
        <v>1.7167381974248927E-2</v>
      </c>
      <c r="P46" s="28">
        <f>COUNTIFS(Φύλλο1!$G:$G,"2",Φύλλο1!$V:$V,$B46)+COUNTIFS(Φύλλο1!$G:$G,"2",Φύλλο1!$W:$W,$B46)+COUNTIFS(Φύλλο1!$G:$G,"2",Φύλλο1!$X:$X,$B46)</f>
        <v>0</v>
      </c>
      <c r="Q46" s="36">
        <f t="shared" si="14"/>
        <v>0</v>
      </c>
    </row>
    <row r="47" spans="2:17" ht="15" customHeight="1" x14ac:dyDescent="0.25">
      <c r="B47" s="15">
        <v>10</v>
      </c>
      <c r="C47" s="49" t="s">
        <v>103</v>
      </c>
      <c r="D47" s="39">
        <f>COUNTIF(Φύλλο1!$V:$X,$B47)</f>
        <v>9</v>
      </c>
      <c r="E47" s="36">
        <f t="shared" si="8"/>
        <v>3.0303030303030304E-2</v>
      </c>
      <c r="F47" s="25">
        <f>COUNTIFS(Φύλλο1!$D:$D,"&lt;=4",Φύλλο1!$V:$V,$B47)+COUNTIFS(Φύλλο1!$D:$D,"&lt;=4",Φύλλο1!$W:$W,$B47)+COUNTIFS(Φύλλο1!$D:$D,"&lt;=4",Φύλλο1!$X:$X,$B47)</f>
        <v>7</v>
      </c>
      <c r="G47" s="44">
        <f t="shared" si="9"/>
        <v>3.1963470319634701E-2</v>
      </c>
      <c r="H47" s="28">
        <f>COUNTIFS(Φύλλο1!$D:$D,"&gt;=5",Φύλλο1!$V:$V,$B47)+COUNTIFS(Φύλλο1!$D:$D,"&gt;=5",Φύλλο1!$W:$W,$B47)+COUNTIFS(Φύλλο1!$D:$D,"&gt;=5",Φύλλο1!$X:$X,$B47)</f>
        <v>2</v>
      </c>
      <c r="I47" s="36">
        <f t="shared" si="10"/>
        <v>2.564102564102564E-2</v>
      </c>
      <c r="J47" s="30">
        <f>COUNTIFS(Φύλλο1!$F:$F,"1",Φύλλο1!$V:$V,$B47)+COUNTIFS(Φύλλο1!$F:$F,"1",Φύλλο1!$W:$W,$B47)+COUNTIFS(Φύλλο1!$F:$F,"1",Φύλλο1!$X:$X,$B47)</f>
        <v>4</v>
      </c>
      <c r="K47" s="44">
        <f t="shared" si="11"/>
        <v>2.9850746268656716E-2</v>
      </c>
      <c r="L47" s="28">
        <f>COUNTIFS(Φύλλο1!$F:$F,"2",Φύλλο1!$V:$V,$B47)+COUNTIFS(Φύλλο1!$F:$F,"2",Φύλλο1!$W:$W,$B47)+COUNTIFS(Φύλλο1!$F:$F,"2",Φύλλο1!$X:$X,$B47)</f>
        <v>5</v>
      </c>
      <c r="M47" s="36">
        <f t="shared" si="12"/>
        <v>3.0674846625766871E-2</v>
      </c>
      <c r="N47" s="25">
        <f>COUNTIFS(Φύλλο1!$G:$G,"1",Φύλλο1!$V:$V,$B47)+COUNTIFS(Φύλλο1!$G:$G,"1",Φύλλο1!$W:$W,$B47)+COUNTIFS(Φύλλο1!$G:$G,"1",Φύλλο1!$X:$X,$B47)</f>
        <v>9</v>
      </c>
      <c r="O47" s="44">
        <f t="shared" si="13"/>
        <v>3.8626609442060089E-2</v>
      </c>
      <c r="P47" s="28">
        <f>COUNTIFS(Φύλλο1!$G:$G,"2",Φύλλο1!$V:$V,$B47)+COUNTIFS(Φύλλο1!$G:$G,"2",Φύλλο1!$W:$W,$B47)+COUNTIFS(Φύλλο1!$G:$G,"2",Φύλλο1!$X:$X,$B47)</f>
        <v>0</v>
      </c>
      <c r="Q47" s="36">
        <f t="shared" si="14"/>
        <v>0</v>
      </c>
    </row>
    <row r="48" spans="2:17" ht="15" customHeight="1" x14ac:dyDescent="0.25">
      <c r="B48" s="15">
        <v>11</v>
      </c>
      <c r="C48" s="49" t="s">
        <v>94</v>
      </c>
      <c r="D48" s="39">
        <f>COUNTIF(Φύλλο1!$V:$X,$B48)</f>
        <v>5</v>
      </c>
      <c r="E48" s="36">
        <f t="shared" si="8"/>
        <v>1.6835016835016835E-2</v>
      </c>
      <c r="F48" s="25">
        <f>COUNTIFS(Φύλλο1!$D:$D,"&lt;=4",Φύλλο1!$V:$V,$B48)+COUNTIFS(Φύλλο1!$D:$D,"&lt;=4",Φύλλο1!$W:$W,$B48)+COUNTIFS(Φύλλο1!$D:$D,"&lt;=4",Φύλλο1!$X:$X,$B48)</f>
        <v>4</v>
      </c>
      <c r="G48" s="44">
        <f t="shared" si="9"/>
        <v>1.8264840182648401E-2</v>
      </c>
      <c r="H48" s="28">
        <f>COUNTIFS(Φύλλο1!$D:$D,"&gt;=5",Φύλλο1!$V:$V,$B48)+COUNTIFS(Φύλλο1!$D:$D,"&gt;=5",Φύλλο1!$W:$W,$B48)+COUNTIFS(Φύλλο1!$D:$D,"&gt;=5",Φύλλο1!$X:$X,$B48)</f>
        <v>1</v>
      </c>
      <c r="I48" s="36">
        <f t="shared" si="10"/>
        <v>1.282051282051282E-2</v>
      </c>
      <c r="J48" s="30">
        <f>COUNTIFS(Φύλλο1!$F:$F,"1",Φύλλο1!$V:$V,$B48)+COUNTIFS(Φύλλο1!$F:$F,"1",Φύλλο1!$W:$W,$B48)+COUNTIFS(Φύλλο1!$F:$F,"1",Φύλλο1!$X:$X,$B48)</f>
        <v>4</v>
      </c>
      <c r="K48" s="44">
        <f t="shared" si="11"/>
        <v>2.9850746268656716E-2</v>
      </c>
      <c r="L48" s="28">
        <f>COUNTIFS(Φύλλο1!$F:$F,"2",Φύλλο1!$V:$V,$B48)+COUNTIFS(Φύλλο1!$F:$F,"2",Φύλλο1!$W:$W,$B48)+COUNTIFS(Φύλλο1!$F:$F,"2",Φύλλο1!$X:$X,$B48)</f>
        <v>1</v>
      </c>
      <c r="M48" s="36">
        <f t="shared" si="12"/>
        <v>6.1349693251533744E-3</v>
      </c>
      <c r="N48" s="25">
        <f>COUNTIFS(Φύλλο1!$G:$G,"1",Φύλλο1!$V:$V,$B48)+COUNTIFS(Φύλλο1!$G:$G,"1",Φύλλο1!$W:$W,$B48)+COUNTIFS(Φύλλο1!$G:$G,"1",Φύλλο1!$X:$X,$B48)</f>
        <v>4</v>
      </c>
      <c r="O48" s="44">
        <f t="shared" si="13"/>
        <v>1.7167381974248927E-2</v>
      </c>
      <c r="P48" s="28">
        <f>COUNTIFS(Φύλλο1!$G:$G,"2",Φύλλο1!$V:$V,$B48)+COUNTIFS(Φύλλο1!$G:$G,"2",Φύλλο1!$W:$W,$B48)+COUNTIFS(Φύλλο1!$G:$G,"2",Φύλλο1!$X:$X,$B48)</f>
        <v>1</v>
      </c>
      <c r="Q48" s="36">
        <f t="shared" si="14"/>
        <v>1.6393442622950821E-2</v>
      </c>
    </row>
    <row r="49" spans="2:17" ht="15" customHeight="1" x14ac:dyDescent="0.25">
      <c r="B49" s="15">
        <v>12</v>
      </c>
      <c r="C49" s="49" t="s">
        <v>104</v>
      </c>
      <c r="D49" s="39">
        <f>COUNTIF(Φύλλο1!$V:$X,$B49)</f>
        <v>40</v>
      </c>
      <c r="E49" s="36">
        <f t="shared" si="8"/>
        <v>0.13468013468013468</v>
      </c>
      <c r="F49" s="25">
        <f>COUNTIFS(Φύλλο1!$D:$D,"&lt;=4",Φύλλο1!$V:$V,$B49)+COUNTIFS(Φύλλο1!$D:$D,"&lt;=4",Φύλλο1!$W:$W,$B49)+COUNTIFS(Φύλλο1!$D:$D,"&lt;=4",Φύλλο1!$X:$X,$B49)</f>
        <v>29</v>
      </c>
      <c r="G49" s="44">
        <f t="shared" si="9"/>
        <v>0.13242009132420091</v>
      </c>
      <c r="H49" s="28">
        <f>COUNTIFS(Φύλλο1!$D:$D,"&gt;=5",Φύλλο1!$V:$V,$B49)+COUNTIFS(Φύλλο1!$D:$D,"&gt;=5",Φύλλο1!$W:$W,$B49)+COUNTIFS(Φύλλο1!$D:$D,"&gt;=5",Φύλλο1!$X:$X,$B49)</f>
        <v>11</v>
      </c>
      <c r="I49" s="36">
        <f t="shared" si="10"/>
        <v>0.14102564102564102</v>
      </c>
      <c r="J49" s="30">
        <f>COUNTIFS(Φύλλο1!$F:$F,"1",Φύλλο1!$V:$V,$B49)+COUNTIFS(Φύλλο1!$F:$F,"1",Φύλλο1!$W:$W,$B49)+COUNTIFS(Φύλλο1!$F:$F,"1",Φύλλο1!$X:$X,$B49)</f>
        <v>21</v>
      </c>
      <c r="K49" s="44">
        <f t="shared" si="11"/>
        <v>0.15671641791044777</v>
      </c>
      <c r="L49" s="28">
        <f>COUNTIFS(Φύλλο1!$F:$F,"2",Φύλλο1!$V:$V,$B49)+COUNTIFS(Φύλλο1!$F:$F,"2",Φύλλο1!$W:$W,$B49)+COUNTIFS(Φύλλο1!$F:$F,"2",Φύλλο1!$X:$X,$B49)</f>
        <v>19</v>
      </c>
      <c r="M49" s="36">
        <f t="shared" si="12"/>
        <v>0.1165644171779141</v>
      </c>
      <c r="N49" s="25">
        <f>COUNTIFS(Φύλλο1!$G:$G,"1",Φύλλο1!$V:$V,$B49)+COUNTIFS(Φύλλο1!$G:$G,"1",Φύλλο1!$W:$W,$B49)+COUNTIFS(Φύλλο1!$G:$G,"1",Φύλλο1!$X:$X,$B49)</f>
        <v>32</v>
      </c>
      <c r="O49" s="44">
        <f t="shared" si="13"/>
        <v>0.13733905579399142</v>
      </c>
      <c r="P49" s="28">
        <f>COUNTIFS(Φύλλο1!$G:$G,"2",Φύλλο1!$V:$V,$B49)+COUNTIFS(Φύλλο1!$G:$G,"2",Φύλλο1!$W:$W,$B49)+COUNTIFS(Φύλλο1!$G:$G,"2",Φύλλο1!$X:$X,$B49)</f>
        <v>8</v>
      </c>
      <c r="Q49" s="36">
        <f t="shared" si="14"/>
        <v>0.13114754098360656</v>
      </c>
    </row>
    <row r="50" spans="2:17" ht="15" customHeight="1" x14ac:dyDescent="0.25">
      <c r="B50" s="15">
        <v>13</v>
      </c>
      <c r="C50" s="49" t="s">
        <v>105</v>
      </c>
      <c r="D50" s="39">
        <f>COUNTIF(Φύλλο1!$V:$X,$B50)</f>
        <v>4</v>
      </c>
      <c r="E50" s="36">
        <f t="shared" si="8"/>
        <v>1.3468013468013467E-2</v>
      </c>
      <c r="F50" s="25">
        <f>COUNTIFS(Φύλλο1!$D:$D,"&lt;=4",Φύλλο1!$V:$V,$B50)+COUNTIFS(Φύλλο1!$D:$D,"&lt;=4",Φύλλο1!$W:$W,$B50)+COUNTIFS(Φύλλο1!$D:$D,"&lt;=4",Φύλλο1!$X:$X,$B50)</f>
        <v>3</v>
      </c>
      <c r="G50" s="44">
        <f t="shared" si="9"/>
        <v>1.3698630136986301E-2</v>
      </c>
      <c r="H50" s="28">
        <f>COUNTIFS(Φύλλο1!$D:$D,"&gt;=5",Φύλλο1!$V:$V,$B50)+COUNTIFS(Φύλλο1!$D:$D,"&gt;=5",Φύλλο1!$W:$W,$B50)+COUNTIFS(Φύλλο1!$D:$D,"&gt;=5",Φύλλο1!$X:$X,$B50)</f>
        <v>1</v>
      </c>
      <c r="I50" s="36">
        <f t="shared" si="10"/>
        <v>1.282051282051282E-2</v>
      </c>
      <c r="J50" s="30">
        <f>COUNTIFS(Φύλλο1!$F:$F,"1",Φύλλο1!$V:$V,$B50)+COUNTIFS(Φύλλο1!$F:$F,"1",Φύλλο1!$W:$W,$B50)+COUNTIFS(Φύλλο1!$F:$F,"1",Φύλλο1!$X:$X,$B50)</f>
        <v>2</v>
      </c>
      <c r="K50" s="44">
        <f t="shared" si="11"/>
        <v>1.4925373134328358E-2</v>
      </c>
      <c r="L50" s="28">
        <f>COUNTIFS(Φύλλο1!$F:$F,"2",Φύλλο1!$V:$V,$B50)+COUNTIFS(Φύλλο1!$F:$F,"2",Φύλλο1!$W:$W,$B50)+COUNTIFS(Φύλλο1!$F:$F,"2",Φύλλο1!$X:$X,$B50)</f>
        <v>2</v>
      </c>
      <c r="M50" s="36">
        <f t="shared" si="12"/>
        <v>1.2269938650306749E-2</v>
      </c>
      <c r="N50" s="25">
        <f>COUNTIFS(Φύλλο1!$G:$G,"1",Φύλλο1!$V:$V,$B50)+COUNTIFS(Φύλλο1!$G:$G,"1",Φύλλο1!$W:$W,$B50)+COUNTIFS(Φύλλο1!$G:$G,"1",Φύλλο1!$X:$X,$B50)</f>
        <v>4</v>
      </c>
      <c r="O50" s="44">
        <f t="shared" si="13"/>
        <v>1.7167381974248927E-2</v>
      </c>
      <c r="P50" s="28">
        <f>COUNTIFS(Φύλλο1!$G:$G,"2",Φύλλο1!$V:$V,$B50)+COUNTIFS(Φύλλο1!$G:$G,"2",Φύλλο1!$W:$W,$B50)+COUNTIFS(Φύλλο1!$G:$G,"2",Φύλλο1!$X:$X,$B50)</f>
        <v>0</v>
      </c>
      <c r="Q50" s="36">
        <f t="shared" si="14"/>
        <v>0</v>
      </c>
    </row>
    <row r="51" spans="2:17" ht="15" customHeight="1" x14ac:dyDescent="0.25">
      <c r="B51" s="15">
        <v>14</v>
      </c>
      <c r="C51" s="49" t="s">
        <v>106</v>
      </c>
      <c r="D51" s="39">
        <f>COUNTIF(Φύλλο1!$V:$X,$B51)</f>
        <v>58</v>
      </c>
      <c r="E51" s="36">
        <f t="shared" si="8"/>
        <v>0.19528619528619529</v>
      </c>
      <c r="F51" s="25">
        <f>COUNTIFS(Φύλλο1!$D:$D,"&lt;=4",Φύλλο1!$V:$V,$B51)+COUNTIFS(Φύλλο1!$D:$D,"&lt;=4",Φύλλο1!$W:$W,$B51)+COUNTIFS(Φύλλο1!$D:$D,"&lt;=4",Φύλλο1!$X:$X,$B51)</f>
        <v>43</v>
      </c>
      <c r="G51" s="44">
        <f t="shared" si="9"/>
        <v>0.19634703196347031</v>
      </c>
      <c r="H51" s="28">
        <f>COUNTIFS(Φύλλο1!$D:$D,"&gt;=5",Φύλλο1!$V:$V,$B51)+COUNTIFS(Φύλλο1!$D:$D,"&gt;=5",Φύλλο1!$W:$W,$B51)+COUNTIFS(Φύλλο1!$D:$D,"&gt;=5",Φύλλο1!$X:$X,$B51)</f>
        <v>15</v>
      </c>
      <c r="I51" s="36">
        <f t="shared" si="10"/>
        <v>0.19230769230769232</v>
      </c>
      <c r="J51" s="30">
        <f>COUNTIFS(Φύλλο1!$F:$F,"1",Φύλλο1!$V:$V,$B51)+COUNTIFS(Φύλλο1!$F:$F,"1",Φύλλο1!$W:$W,$B51)+COUNTIFS(Φύλλο1!$F:$F,"1",Φύλλο1!$X:$X,$B51)</f>
        <v>25</v>
      </c>
      <c r="K51" s="44">
        <f t="shared" si="11"/>
        <v>0.18656716417910449</v>
      </c>
      <c r="L51" s="28">
        <f>COUNTIFS(Φύλλο1!$F:$F,"2",Φύλλο1!$V:$V,$B51)+COUNTIFS(Φύλλο1!$F:$F,"2",Φύλλο1!$W:$W,$B51)+COUNTIFS(Φύλλο1!$F:$F,"2",Φύλλο1!$X:$X,$B51)</f>
        <v>33</v>
      </c>
      <c r="M51" s="36">
        <f t="shared" si="12"/>
        <v>0.20245398773006135</v>
      </c>
      <c r="N51" s="25">
        <f>COUNTIFS(Φύλλο1!$G:$G,"1",Φύλλο1!$V:$V,$B51)+COUNTIFS(Φύλλο1!$G:$G,"1",Φύλλο1!$W:$W,$B51)+COUNTIFS(Φύλλο1!$G:$G,"1",Φύλλο1!$X:$X,$B51)</f>
        <v>44</v>
      </c>
      <c r="O51" s="44">
        <f t="shared" si="13"/>
        <v>0.18884120171673821</v>
      </c>
      <c r="P51" s="28">
        <f>COUNTIFS(Φύλλο1!$G:$G,"2",Φύλλο1!$V:$V,$B51)+COUNTIFS(Φύλλο1!$G:$G,"2",Φύλλο1!$W:$W,$B51)+COUNTIFS(Φύλλο1!$G:$G,"2",Φύλλο1!$X:$X,$B51)</f>
        <v>13</v>
      </c>
      <c r="Q51" s="36">
        <f t="shared" si="14"/>
        <v>0.21311475409836064</v>
      </c>
    </row>
    <row r="52" spans="2:17" ht="15" customHeight="1" x14ac:dyDescent="0.25">
      <c r="B52" s="15">
        <v>15</v>
      </c>
      <c r="C52" s="50" t="s">
        <v>107</v>
      </c>
      <c r="D52" s="39">
        <f>COUNTIF(Φύλλο1!$V:$X,$B52)</f>
        <v>0</v>
      </c>
      <c r="E52" s="36">
        <f t="shared" si="8"/>
        <v>0</v>
      </c>
      <c r="F52" s="25">
        <f>COUNTIFS(Φύλλο1!$D:$D,"&lt;=4",Φύλλο1!$V:$V,$B52)+COUNTIFS(Φύλλο1!$D:$D,"&lt;=4",Φύλλο1!$W:$W,$B52)+COUNTIFS(Φύλλο1!$D:$D,"&lt;=4",Φύλλο1!$X:$X,$B52)</f>
        <v>0</v>
      </c>
      <c r="G52" s="44">
        <f t="shared" si="9"/>
        <v>0</v>
      </c>
      <c r="H52" s="28">
        <f>COUNTIFS(Φύλλο1!$D:$D,"&gt;=5",Φύλλο1!$V:$V,$B52)+COUNTIFS(Φύλλο1!$D:$D,"&gt;=5",Φύλλο1!$W:$W,$B52)+COUNTIFS(Φύλλο1!$D:$D,"&gt;=5",Φύλλο1!$X:$X,$B52)</f>
        <v>0</v>
      </c>
      <c r="I52" s="36">
        <f t="shared" si="10"/>
        <v>0</v>
      </c>
      <c r="J52" s="30">
        <f>COUNTIFS(Φύλλο1!$F:$F,"1",Φύλλο1!$V:$V,$B52)+COUNTIFS(Φύλλο1!$F:$F,"1",Φύλλο1!$W:$W,$B52)+COUNTIFS(Φύλλο1!$F:$F,"1",Φύλλο1!$X:$X,$B52)</f>
        <v>0</v>
      </c>
      <c r="K52" s="44">
        <f t="shared" si="11"/>
        <v>0</v>
      </c>
      <c r="L52" s="28">
        <f>COUNTIFS(Φύλλο1!$F:$F,"2",Φύλλο1!$V:$V,$B52)+COUNTIFS(Φύλλο1!$F:$F,"2",Φύλλο1!$W:$W,$B52)+COUNTIFS(Φύλλο1!$F:$F,"2",Φύλλο1!$X:$X,$B52)</f>
        <v>0</v>
      </c>
      <c r="M52" s="36">
        <f t="shared" si="12"/>
        <v>0</v>
      </c>
      <c r="N52" s="25">
        <f>COUNTIFS(Φύλλο1!$G:$G,"1",Φύλλο1!$V:$V,$B52)+COUNTIFS(Φύλλο1!$G:$G,"1",Φύλλο1!$W:$W,$B52)+COUNTIFS(Φύλλο1!$G:$G,"1",Φύλλο1!$X:$X,$B52)</f>
        <v>0</v>
      </c>
      <c r="O52" s="44">
        <f t="shared" si="13"/>
        <v>0</v>
      </c>
      <c r="P52" s="28">
        <f>COUNTIFS(Φύλλο1!$G:$G,"2",Φύλλο1!$V:$V,$B52)+COUNTIFS(Φύλλο1!$G:$G,"2",Φύλλο1!$W:$W,$B52)+COUNTIFS(Φύλλο1!$G:$G,"2",Φύλλο1!$X:$X,$B52)</f>
        <v>0</v>
      </c>
      <c r="Q52" s="36">
        <f t="shared" si="14"/>
        <v>0</v>
      </c>
    </row>
    <row r="53" spans="2:17" ht="15" customHeight="1" x14ac:dyDescent="0.25">
      <c r="B53" s="15">
        <v>16</v>
      </c>
      <c r="C53" s="49" t="s">
        <v>108</v>
      </c>
      <c r="D53" s="39">
        <f>COUNTIF(Φύλλο1!$V:$X,$B53)</f>
        <v>13</v>
      </c>
      <c r="E53" s="36">
        <f t="shared" si="8"/>
        <v>4.3771043771043773E-2</v>
      </c>
      <c r="F53" s="25">
        <f>COUNTIFS(Φύλλο1!$D:$D,"&lt;=4",Φύλλο1!$V:$V,$B53)+COUNTIFS(Φύλλο1!$D:$D,"&lt;=4",Φύλλο1!$W:$W,$B53)+COUNTIFS(Φύλλο1!$D:$D,"&lt;=4",Φύλλο1!$X:$X,$B53)</f>
        <v>8</v>
      </c>
      <c r="G53" s="44">
        <f t="shared" si="9"/>
        <v>3.6529680365296802E-2</v>
      </c>
      <c r="H53" s="28">
        <f>COUNTIFS(Φύλλο1!$D:$D,"&gt;=5",Φύλλο1!$V:$V,$B53)+COUNTIFS(Φύλλο1!$D:$D,"&gt;=5",Φύλλο1!$W:$W,$B53)+COUNTIFS(Φύλλο1!$D:$D,"&gt;=5",Φύλλο1!$X:$X,$B53)</f>
        <v>5</v>
      </c>
      <c r="I53" s="36">
        <f t="shared" si="10"/>
        <v>6.4102564102564097E-2</v>
      </c>
      <c r="J53" s="30">
        <f>COUNTIFS(Φύλλο1!$F:$F,"1",Φύλλο1!$V:$V,$B53)+COUNTIFS(Φύλλο1!$F:$F,"1",Φύλλο1!$W:$W,$B53)+COUNTIFS(Φύλλο1!$F:$F,"1",Φύλλο1!$X:$X,$B53)</f>
        <v>8</v>
      </c>
      <c r="K53" s="44">
        <f t="shared" si="11"/>
        <v>5.9701492537313432E-2</v>
      </c>
      <c r="L53" s="28">
        <f>COUNTIFS(Φύλλο1!$F:$F,"2",Φύλλο1!$V:$V,$B53)+COUNTIFS(Φύλλο1!$F:$F,"2",Φύλλο1!$W:$W,$B53)+COUNTIFS(Φύλλο1!$F:$F,"2",Φύλλο1!$X:$X,$B53)</f>
        <v>5</v>
      </c>
      <c r="M53" s="36">
        <f t="shared" si="12"/>
        <v>3.0674846625766871E-2</v>
      </c>
      <c r="N53" s="25">
        <f>COUNTIFS(Φύλλο1!$G:$G,"1",Φύλλο1!$V:$V,$B53)+COUNTIFS(Φύλλο1!$G:$G,"1",Φύλλο1!$W:$W,$B53)+COUNTIFS(Φύλλο1!$G:$G,"1",Φύλλο1!$X:$X,$B53)</f>
        <v>12</v>
      </c>
      <c r="O53" s="44">
        <f t="shared" si="13"/>
        <v>5.1502145922746781E-2</v>
      </c>
      <c r="P53" s="28">
        <f>COUNTIFS(Φύλλο1!$G:$G,"2",Φύλλο1!$V:$V,$B53)+COUNTIFS(Φύλλο1!$G:$G,"2",Φύλλο1!$W:$W,$B53)+COUNTIFS(Φύλλο1!$G:$G,"2",Φύλλο1!$X:$X,$B53)</f>
        <v>1</v>
      </c>
      <c r="Q53" s="36">
        <f t="shared" si="14"/>
        <v>1.6393442622950821E-2</v>
      </c>
    </row>
    <row r="54" spans="2:17" ht="15" customHeight="1" x14ac:dyDescent="0.25">
      <c r="B54" s="15">
        <v>17</v>
      </c>
      <c r="C54" s="49" t="s">
        <v>109</v>
      </c>
      <c r="D54" s="39">
        <f>COUNTIF(Φύλλο1!$V:$X,$B54)</f>
        <v>31</v>
      </c>
      <c r="E54" s="36">
        <f t="shared" si="8"/>
        <v>0.10437710437710437</v>
      </c>
      <c r="F54" s="25">
        <f>COUNTIFS(Φύλλο1!$D:$D,"&lt;=4",Φύλλο1!$V:$V,$B54)+COUNTIFS(Φύλλο1!$D:$D,"&lt;=4",Φύλλο1!$W:$W,$B54)+COUNTIFS(Φύλλο1!$D:$D,"&lt;=4",Φύλλο1!$X:$X,$B54)</f>
        <v>23</v>
      </c>
      <c r="G54" s="44">
        <f t="shared" si="9"/>
        <v>0.1050228310502283</v>
      </c>
      <c r="H54" s="28">
        <f>COUNTIFS(Φύλλο1!$D:$D,"&gt;=5",Φύλλο1!$V:$V,$B54)+COUNTIFS(Φύλλο1!$D:$D,"&gt;=5",Φύλλο1!$W:$W,$B54)+COUNTIFS(Φύλλο1!$D:$D,"&gt;=5",Φύλλο1!$X:$X,$B54)</f>
        <v>8</v>
      </c>
      <c r="I54" s="36">
        <f t="shared" si="10"/>
        <v>0.10256410256410256</v>
      </c>
      <c r="J54" s="30">
        <f>COUNTIFS(Φύλλο1!$F:$F,"1",Φύλλο1!$V:$V,$B54)+COUNTIFS(Φύλλο1!$F:$F,"1",Φύλλο1!$W:$W,$B54)+COUNTIFS(Φύλλο1!$F:$F,"1",Φύλλο1!$X:$X,$B54)</f>
        <v>16</v>
      </c>
      <c r="K54" s="44">
        <f t="shared" si="11"/>
        <v>0.11940298507462686</v>
      </c>
      <c r="L54" s="28">
        <f>COUNTIFS(Φύλλο1!$F:$F,"2",Φύλλο1!$V:$V,$B54)+COUNTIFS(Φύλλο1!$F:$F,"2",Φύλλο1!$W:$W,$B54)+COUNTIFS(Φύλλο1!$F:$F,"2",Φύλλο1!$X:$X,$B54)</f>
        <v>15</v>
      </c>
      <c r="M54" s="36">
        <f t="shared" si="12"/>
        <v>9.202453987730061E-2</v>
      </c>
      <c r="N54" s="25">
        <f>COUNTIFS(Φύλλο1!$G:$G,"1",Φύλλο1!$V:$V,$B54)+COUNTIFS(Φύλλο1!$G:$G,"1",Φύλλο1!$W:$W,$B54)+COUNTIFS(Φύλλο1!$G:$G,"1",Φύλλο1!$X:$X,$B54)</f>
        <v>24</v>
      </c>
      <c r="O54" s="44">
        <f t="shared" si="13"/>
        <v>0.10300429184549356</v>
      </c>
      <c r="P54" s="28">
        <f>COUNTIFS(Φύλλο1!$G:$G,"2",Φύλλο1!$V:$V,$B54)+COUNTIFS(Φύλλο1!$G:$G,"2",Φύλλο1!$W:$W,$B54)+COUNTIFS(Φύλλο1!$G:$G,"2",Φύλλο1!$X:$X,$B54)</f>
        <v>7</v>
      </c>
      <c r="Q54" s="36">
        <f t="shared" si="14"/>
        <v>0.11475409836065574</v>
      </c>
    </row>
    <row r="55" spans="2:17" ht="15" customHeight="1" x14ac:dyDescent="0.25">
      <c r="B55" s="15">
        <v>18</v>
      </c>
      <c r="C55" s="50" t="s">
        <v>149</v>
      </c>
      <c r="D55" s="39">
        <f>COUNTIF(Φύλλο1!$V:$X,$B55)</f>
        <v>5</v>
      </c>
      <c r="E55" s="36">
        <f t="shared" si="8"/>
        <v>1.6835016835016835E-2</v>
      </c>
      <c r="F55" s="25">
        <f>COUNTIFS(Φύλλο1!$D:$D,"&lt;=4",Φύλλο1!$V:$V,$B55)+COUNTIFS(Φύλλο1!$D:$D,"&lt;=4",Φύλλο1!$W:$W,$B55)+COUNTIFS(Φύλλο1!$D:$D,"&lt;=4",Φύλλο1!$X:$X,$B55)</f>
        <v>4</v>
      </c>
      <c r="G55" s="44">
        <f t="shared" si="9"/>
        <v>1.8264840182648401E-2</v>
      </c>
      <c r="H55" s="28">
        <f>COUNTIFS(Φύλλο1!$D:$D,"&gt;=5",Φύλλο1!$V:$V,$B55)+COUNTIFS(Φύλλο1!$D:$D,"&gt;=5",Φύλλο1!$W:$W,$B55)+COUNTIFS(Φύλλο1!$D:$D,"&gt;=5",Φύλλο1!$X:$X,$B55)</f>
        <v>1</v>
      </c>
      <c r="I55" s="36">
        <f t="shared" si="10"/>
        <v>1.282051282051282E-2</v>
      </c>
      <c r="J55" s="30">
        <f>COUNTIFS(Φύλλο1!$F:$F,"1",Φύλλο1!$V:$V,$B55)+COUNTIFS(Φύλλο1!$F:$F,"1",Φύλλο1!$W:$W,$B55)+COUNTIFS(Φύλλο1!$F:$F,"1",Φύλλο1!$X:$X,$B55)</f>
        <v>2</v>
      </c>
      <c r="K55" s="44">
        <f t="shared" si="11"/>
        <v>1.4925373134328358E-2</v>
      </c>
      <c r="L55" s="28">
        <f>COUNTIFS(Φύλλο1!$F:$F,"2",Φύλλο1!$V:$V,$B55)+COUNTIFS(Φύλλο1!$F:$F,"2",Φύλλο1!$W:$W,$B55)+COUNTIFS(Φύλλο1!$F:$F,"2",Φύλλο1!$X:$X,$B55)</f>
        <v>3</v>
      </c>
      <c r="M55" s="36">
        <f t="shared" si="12"/>
        <v>1.8404907975460124E-2</v>
      </c>
      <c r="N55" s="25">
        <f>COUNTIFS(Φύλλο1!$G:$G,"1",Φύλλο1!$V:$V,$B55)+COUNTIFS(Φύλλο1!$G:$G,"1",Φύλλο1!$W:$W,$B55)+COUNTIFS(Φύλλο1!$G:$G,"1",Φύλλο1!$X:$X,$B55)</f>
        <v>5</v>
      </c>
      <c r="O55" s="44">
        <f t="shared" si="13"/>
        <v>2.1459227467811159E-2</v>
      </c>
      <c r="P55" s="28">
        <f>COUNTIFS(Φύλλο1!$G:$G,"2",Φύλλο1!$V:$V,$B55)+COUNTIFS(Φύλλο1!$G:$G,"2",Φύλλο1!$W:$W,$B55)+COUNTIFS(Φύλλο1!$G:$G,"2",Φύλλο1!$X:$X,$B55)</f>
        <v>0</v>
      </c>
      <c r="Q55" s="36">
        <f t="shared" si="14"/>
        <v>0</v>
      </c>
    </row>
    <row r="56" spans="2:17" ht="15" customHeight="1" x14ac:dyDescent="0.25">
      <c r="B56" s="15">
        <v>19</v>
      </c>
      <c r="C56" s="49" t="s">
        <v>150</v>
      </c>
      <c r="D56" s="39">
        <f>COUNTIF(Φύλλο1!$V:$X,$B56)</f>
        <v>31</v>
      </c>
      <c r="E56" s="36">
        <f t="shared" si="8"/>
        <v>0.10437710437710437</v>
      </c>
      <c r="F56" s="25">
        <f>COUNTIFS(Φύλλο1!$D:$D,"&lt;=4",Φύλλο1!$V:$V,$B56)+COUNTIFS(Φύλλο1!$D:$D,"&lt;=4",Φύλλο1!$W:$W,$B56)+COUNTIFS(Φύλλο1!$D:$D,"&lt;=4",Φύλλο1!$X:$X,$B56)</f>
        <v>25</v>
      </c>
      <c r="G56" s="44">
        <f t="shared" si="9"/>
        <v>0.11415525114155251</v>
      </c>
      <c r="H56" s="28">
        <f>COUNTIFS(Φύλλο1!$D:$D,"&gt;=5",Φύλλο1!$V:$V,$B56)+COUNTIFS(Φύλλο1!$D:$D,"&gt;=5",Φύλλο1!$W:$W,$B56)+COUNTIFS(Φύλλο1!$D:$D,"&gt;=5",Φύλλο1!$X:$X,$B56)</f>
        <v>6</v>
      </c>
      <c r="I56" s="36">
        <f t="shared" si="10"/>
        <v>7.6923076923076927E-2</v>
      </c>
      <c r="J56" s="30">
        <f>COUNTIFS(Φύλλο1!$F:$F,"1",Φύλλο1!$V:$V,$B56)+COUNTIFS(Φύλλο1!$F:$F,"1",Φύλλο1!$W:$W,$B56)+COUNTIFS(Φύλλο1!$F:$F,"1",Φύλλο1!$X:$X,$B56)</f>
        <v>14</v>
      </c>
      <c r="K56" s="44">
        <f t="shared" si="11"/>
        <v>0.1044776119402985</v>
      </c>
      <c r="L56" s="28">
        <f>COUNTIFS(Φύλλο1!$F:$F,"2",Φύλλο1!$V:$V,$B56)+COUNTIFS(Φύλλο1!$F:$F,"2",Φύλλο1!$W:$W,$B56)+COUNTIFS(Φύλλο1!$F:$F,"2",Φύλλο1!$X:$X,$B56)</f>
        <v>17</v>
      </c>
      <c r="M56" s="36">
        <f t="shared" si="12"/>
        <v>0.10429447852760736</v>
      </c>
      <c r="N56" s="25">
        <f>COUNTIFS(Φύλλο1!$G:$G,"1",Φύλλο1!$V:$V,$B56)+COUNTIFS(Φύλλο1!$G:$G,"1",Φύλλο1!$W:$W,$B56)+COUNTIFS(Φύλλο1!$G:$G,"1",Φύλλο1!$X:$X,$B56)</f>
        <v>19</v>
      </c>
      <c r="O56" s="44">
        <f t="shared" si="13"/>
        <v>8.15450643776824E-2</v>
      </c>
      <c r="P56" s="28">
        <f>COUNTIFS(Φύλλο1!$G:$G,"2",Φύλλο1!$V:$V,$B56)+COUNTIFS(Φύλλο1!$G:$G,"2",Φύλλο1!$W:$W,$B56)+COUNTIFS(Φύλλο1!$G:$G,"2",Φύλλο1!$X:$X,$B56)</f>
        <v>12</v>
      </c>
      <c r="Q56" s="36">
        <f t="shared" si="14"/>
        <v>0.19672131147540983</v>
      </c>
    </row>
    <row r="57" spans="2:17" ht="15" customHeight="1" x14ac:dyDescent="0.25">
      <c r="B57" s="15">
        <v>20</v>
      </c>
      <c r="C57" s="49" t="s">
        <v>151</v>
      </c>
      <c r="D57" s="39">
        <f>COUNTIF(Φύλλο1!$V:$X,$B57)</f>
        <v>33</v>
      </c>
      <c r="E57" s="36">
        <f t="shared" si="8"/>
        <v>0.1111111111111111</v>
      </c>
      <c r="F57" s="25">
        <f>COUNTIFS(Φύλλο1!$D:$D,"&lt;=4",Φύλλο1!$V:$V,$B57)+COUNTIFS(Φύλλο1!$D:$D,"&lt;=4",Φύλλο1!$W:$W,$B57)+COUNTIFS(Φύλλο1!$D:$D,"&lt;=4",Φύλλο1!$X:$X,$B57)</f>
        <v>26</v>
      </c>
      <c r="G57" s="44">
        <f t="shared" si="9"/>
        <v>0.11872146118721461</v>
      </c>
      <c r="H57" s="28">
        <f>COUNTIFS(Φύλλο1!$D:$D,"&gt;=5",Φύλλο1!$V:$V,$B57)+COUNTIFS(Φύλλο1!$D:$D,"&gt;=5",Φύλλο1!$W:$W,$B57)+COUNTIFS(Φύλλο1!$D:$D,"&gt;=5",Φύλλο1!$X:$X,$B57)</f>
        <v>7</v>
      </c>
      <c r="I57" s="36">
        <f t="shared" si="10"/>
        <v>8.9743589743589744E-2</v>
      </c>
      <c r="J57" s="30">
        <f>COUNTIFS(Φύλλο1!$F:$F,"1",Φύλλο1!$V:$V,$B57)+COUNTIFS(Φύλλο1!$F:$F,"1",Φύλλο1!$W:$W,$B57)+COUNTIFS(Φύλλο1!$F:$F,"1",Φύλλο1!$X:$X,$B57)</f>
        <v>14</v>
      </c>
      <c r="K57" s="44">
        <f t="shared" si="11"/>
        <v>0.1044776119402985</v>
      </c>
      <c r="L57" s="28">
        <f>COUNTIFS(Φύλλο1!$F:$F,"2",Φύλλο1!$V:$V,$B57)+COUNTIFS(Φύλλο1!$F:$F,"2",Φύλλο1!$W:$W,$B57)+COUNTIFS(Φύλλο1!$F:$F,"2",Φύλλο1!$X:$X,$B57)</f>
        <v>19</v>
      </c>
      <c r="M57" s="36">
        <f t="shared" si="12"/>
        <v>0.1165644171779141</v>
      </c>
      <c r="N57" s="25">
        <f>COUNTIFS(Φύλλο1!$G:$G,"1",Φύλλο1!$V:$V,$B57)+COUNTIFS(Φύλλο1!$G:$G,"1",Φύλλο1!$W:$W,$B57)+COUNTIFS(Φύλλο1!$G:$G,"1",Φύλλο1!$X:$X,$B57)</f>
        <v>24</v>
      </c>
      <c r="O57" s="44">
        <f t="shared" si="13"/>
        <v>0.10300429184549356</v>
      </c>
      <c r="P57" s="28">
        <f>COUNTIFS(Φύλλο1!$G:$G,"2",Φύλλο1!$V:$V,$B57)+COUNTIFS(Φύλλο1!$G:$G,"2",Φύλλο1!$W:$W,$B57)+COUNTIFS(Φύλλο1!$G:$G,"2",Φύλλο1!$X:$X,$B57)</f>
        <v>9</v>
      </c>
      <c r="Q57" s="36">
        <f t="shared" si="14"/>
        <v>0.14754098360655737</v>
      </c>
    </row>
    <row r="58" spans="2:17" ht="15" customHeight="1" x14ac:dyDescent="0.25">
      <c r="B58" s="15">
        <v>21</v>
      </c>
      <c r="C58" s="49" t="s">
        <v>152</v>
      </c>
      <c r="D58" s="39">
        <f>COUNTIF(Φύλλο1!$V:$X,$B58)</f>
        <v>0</v>
      </c>
      <c r="E58" s="36">
        <f t="shared" si="8"/>
        <v>0</v>
      </c>
      <c r="F58" s="25">
        <f>COUNTIFS(Φύλλο1!$D:$D,"&lt;=4",Φύλλο1!$V:$V,$B58)+COUNTIFS(Φύλλο1!$D:$D,"&lt;=4",Φύλλο1!$W:$W,$B58)+COUNTIFS(Φύλλο1!$D:$D,"&lt;=4",Φύλλο1!$X:$X,$B58)</f>
        <v>0</v>
      </c>
      <c r="G58" s="44">
        <f t="shared" si="9"/>
        <v>0</v>
      </c>
      <c r="H58" s="28">
        <f>COUNTIFS(Φύλλο1!$D:$D,"&gt;=5",Φύλλο1!$V:$V,$B58)+COUNTIFS(Φύλλο1!$D:$D,"&gt;=5",Φύλλο1!$W:$W,$B58)+COUNTIFS(Φύλλο1!$D:$D,"&gt;=5",Φύλλο1!$X:$X,$B58)</f>
        <v>0</v>
      </c>
      <c r="I58" s="36">
        <f t="shared" si="10"/>
        <v>0</v>
      </c>
      <c r="J58" s="30">
        <f>COUNTIFS(Φύλλο1!$F:$F,"1",Φύλλο1!$V:$V,$B58)+COUNTIFS(Φύλλο1!$F:$F,"1",Φύλλο1!$W:$W,$B58)+COUNTIFS(Φύλλο1!$F:$F,"1",Φύλλο1!$X:$X,$B58)</f>
        <v>0</v>
      </c>
      <c r="K58" s="44">
        <f t="shared" si="11"/>
        <v>0</v>
      </c>
      <c r="L58" s="28">
        <f>COUNTIFS(Φύλλο1!$F:$F,"2",Φύλλο1!$V:$V,$B58)+COUNTIFS(Φύλλο1!$F:$F,"2",Φύλλο1!$W:$W,$B58)+COUNTIFS(Φύλλο1!$F:$F,"2",Φύλλο1!$X:$X,$B58)</f>
        <v>0</v>
      </c>
      <c r="M58" s="36">
        <f t="shared" si="12"/>
        <v>0</v>
      </c>
      <c r="N58" s="25">
        <f>COUNTIFS(Φύλλο1!$G:$G,"1",Φύλλο1!$V:$V,$B58)+COUNTIFS(Φύλλο1!$G:$G,"1",Φύλλο1!$W:$W,$B58)+COUNTIFS(Φύλλο1!$G:$G,"1",Φύλλο1!$X:$X,$B58)</f>
        <v>0</v>
      </c>
      <c r="O58" s="44">
        <f t="shared" si="13"/>
        <v>0</v>
      </c>
      <c r="P58" s="28">
        <f>COUNTIFS(Φύλλο1!$G:$G,"2",Φύλλο1!$V:$V,$B58)+COUNTIFS(Φύλλο1!$G:$G,"2",Φύλλο1!$W:$W,$B58)+COUNTIFS(Φύλλο1!$G:$G,"2",Φύλλο1!$X:$X,$B58)</f>
        <v>0</v>
      </c>
      <c r="Q58" s="36">
        <f t="shared" si="14"/>
        <v>0</v>
      </c>
    </row>
    <row r="59" spans="2:17" ht="15" customHeight="1" x14ac:dyDescent="0.25">
      <c r="B59" s="15">
        <v>22</v>
      </c>
      <c r="C59" s="49" t="s">
        <v>153</v>
      </c>
      <c r="D59" s="39">
        <f>COUNTIF(Φύλλο1!$V:$X,$B59)</f>
        <v>2</v>
      </c>
      <c r="E59" s="36">
        <f t="shared" si="8"/>
        <v>6.7340067340067337E-3</v>
      </c>
      <c r="F59" s="25">
        <f>COUNTIFS(Φύλλο1!$D:$D,"&lt;=4",Φύλλο1!$V:$V,$B59)+COUNTIFS(Φύλλο1!$D:$D,"&lt;=4",Φύλλο1!$W:$W,$B59)+COUNTIFS(Φύλλο1!$D:$D,"&lt;=4",Φύλλο1!$X:$X,$B59)</f>
        <v>1</v>
      </c>
      <c r="G59" s="44">
        <f t="shared" si="9"/>
        <v>4.5662100456621002E-3</v>
      </c>
      <c r="H59" s="28">
        <f>COUNTIFS(Φύλλο1!$D:$D,"&gt;=5",Φύλλο1!$V:$V,$B59)+COUNTIFS(Φύλλο1!$D:$D,"&gt;=5",Φύλλο1!$W:$W,$B59)+COUNTIFS(Φύλλο1!$D:$D,"&gt;=5",Φύλλο1!$X:$X,$B59)</f>
        <v>1</v>
      </c>
      <c r="I59" s="36">
        <f t="shared" si="10"/>
        <v>1.282051282051282E-2</v>
      </c>
      <c r="J59" s="30">
        <f>COUNTIFS(Φύλλο1!$F:$F,"1",Φύλλο1!$V:$V,$B59)+COUNTIFS(Φύλλο1!$F:$F,"1",Φύλλο1!$W:$W,$B59)+COUNTIFS(Φύλλο1!$F:$F,"1",Φύλλο1!$X:$X,$B59)</f>
        <v>0</v>
      </c>
      <c r="K59" s="44">
        <f t="shared" si="11"/>
        <v>0</v>
      </c>
      <c r="L59" s="28">
        <f>COUNTIFS(Φύλλο1!$F:$F,"2",Φύλλο1!$V:$V,$B59)+COUNTIFS(Φύλλο1!$F:$F,"2",Φύλλο1!$W:$W,$B59)+COUNTIFS(Φύλλο1!$F:$F,"2",Φύλλο1!$X:$X,$B59)</f>
        <v>2</v>
      </c>
      <c r="M59" s="36">
        <f t="shared" si="12"/>
        <v>1.2269938650306749E-2</v>
      </c>
      <c r="N59" s="25">
        <f>COUNTIFS(Φύλλο1!$G:$G,"1",Φύλλο1!$V:$V,$B59)+COUNTIFS(Φύλλο1!$G:$G,"1",Φύλλο1!$W:$W,$B59)+COUNTIFS(Φύλλο1!$G:$G,"1",Φύλλο1!$X:$X,$B59)</f>
        <v>2</v>
      </c>
      <c r="O59" s="44">
        <f t="shared" si="13"/>
        <v>8.5836909871244635E-3</v>
      </c>
      <c r="P59" s="28">
        <f>COUNTIFS(Φύλλο1!$G:$G,"2",Φύλλο1!$V:$V,$B59)+COUNTIFS(Φύλλο1!$G:$G,"2",Φύλλο1!$W:$W,$B59)+COUNTIFS(Φύλλο1!$G:$G,"2",Φύλλο1!$X:$X,$B59)</f>
        <v>0</v>
      </c>
      <c r="Q59" s="36">
        <f t="shared" si="14"/>
        <v>0</v>
      </c>
    </row>
    <row r="60" spans="2:17" ht="15" customHeight="1" x14ac:dyDescent="0.25">
      <c r="B60" s="15"/>
      <c r="C60" s="20"/>
      <c r="D60" s="39"/>
      <c r="E60" s="18"/>
      <c r="F60" s="25"/>
      <c r="G60" s="37"/>
      <c r="H60" s="28"/>
      <c r="I60" s="18"/>
      <c r="J60" s="30"/>
      <c r="K60" s="37"/>
      <c r="L60" s="28"/>
      <c r="M60" s="18"/>
      <c r="N60" s="25"/>
      <c r="O60" s="37"/>
      <c r="P60" s="28"/>
      <c r="Q60" s="18"/>
    </row>
    <row r="61" spans="2:17" ht="15" customHeight="1" x14ac:dyDescent="0.25">
      <c r="B61" s="15"/>
      <c r="C61" s="21" t="s">
        <v>71</v>
      </c>
      <c r="D61" s="39">
        <f>SUM(D38:D59)</f>
        <v>297</v>
      </c>
      <c r="E61" s="18"/>
      <c r="F61" s="25">
        <f t="shared" ref="F61:P61" si="15">SUM(F38:F59)</f>
        <v>219</v>
      </c>
      <c r="G61" s="37"/>
      <c r="H61" s="28">
        <f t="shared" ref="H61:R61" si="16">SUM(H38:H59)</f>
        <v>78</v>
      </c>
      <c r="I61" s="18"/>
      <c r="J61" s="30">
        <f>SUM(J38:J59)</f>
        <v>134</v>
      </c>
      <c r="K61" s="37"/>
      <c r="L61" s="28">
        <f t="shared" ref="L61:V61" si="17">SUM(L38:L59)</f>
        <v>163</v>
      </c>
      <c r="M61" s="18"/>
      <c r="N61" s="25">
        <f t="shared" ref="N61:X61" si="18">SUM(N38:N59)</f>
        <v>233</v>
      </c>
      <c r="O61" s="37"/>
      <c r="P61" s="28">
        <f t="shared" ref="P61:Z61" si="19">SUM(P38:P59)</f>
        <v>61</v>
      </c>
      <c r="Q61" s="18"/>
    </row>
    <row r="62" spans="2:17" ht="15.75" thickBot="1" x14ac:dyDescent="0.3">
      <c r="B62" s="17"/>
      <c r="C62" s="23"/>
      <c r="D62" s="40"/>
      <c r="E62" s="19"/>
      <c r="F62" s="26"/>
      <c r="G62" s="38"/>
      <c r="H62" s="29"/>
      <c r="I62" s="19"/>
      <c r="J62" s="31"/>
      <c r="K62" s="38"/>
      <c r="L62" s="29"/>
      <c r="M62" s="19"/>
      <c r="N62" s="26"/>
      <c r="O62" s="38"/>
      <c r="P62" s="29"/>
      <c r="Q62" s="19"/>
    </row>
    <row r="63" spans="2:17" ht="15.75" thickTop="1" x14ac:dyDescent="0.25"/>
  </sheetData>
  <mergeCells count="20">
    <mergeCell ref="D35:E35"/>
    <mergeCell ref="F35:I35"/>
    <mergeCell ref="J35:M35"/>
    <mergeCell ref="N35:Q35"/>
    <mergeCell ref="F36:G36"/>
    <mergeCell ref="H36:I36"/>
    <mergeCell ref="J36:K36"/>
    <mergeCell ref="L36:M36"/>
    <mergeCell ref="N36:O36"/>
    <mergeCell ref="P36:Q36"/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B3" sqref="B3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5">
      <c r="B2" s="48" t="s">
        <v>179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22.5" x14ac:dyDescent="0.25">
      <c r="B6" s="15">
        <v>1</v>
      </c>
      <c r="C6" s="49" t="s">
        <v>177</v>
      </c>
      <c r="D6" s="39">
        <f>COUNTIF(Φύλλο1!$Y:$Y,$B6)</f>
        <v>30</v>
      </c>
      <c r="E6" s="36">
        <f>D6/$D$31</f>
        <v>0.29126213592233008</v>
      </c>
      <c r="F6" s="25">
        <f>COUNTIFS(Φύλλο1!$D:$D,"&lt;=4",Φύλλο1!$Y:$Y,$B6)</f>
        <v>20</v>
      </c>
      <c r="G6" s="44">
        <f>F6/$F$31</f>
        <v>0.25974025974025972</v>
      </c>
      <c r="H6" s="28">
        <f>COUNTIFS(Φύλλο1!$D:$D,"&gt;=5",Φύλλο1!$Y:$Y,$B6)</f>
        <v>10</v>
      </c>
      <c r="I6" s="36">
        <f>H6/$H$31</f>
        <v>0.38461538461538464</v>
      </c>
      <c r="J6" s="30">
        <f>COUNTIFS(Φύλλο1!$F:$F,"1",Φύλλο1!$Y:$Y,$B6)</f>
        <v>13</v>
      </c>
      <c r="K6" s="44">
        <f>J6/$J$31</f>
        <v>0.27659574468085107</v>
      </c>
      <c r="L6" s="28">
        <f>COUNTIFS(Φύλλο1!$F:$F,"2",Φύλλο1!$Y:$Y,$B6)</f>
        <v>17</v>
      </c>
      <c r="M6" s="36">
        <f>L6/$L$31</f>
        <v>0.30357142857142855</v>
      </c>
      <c r="N6" s="25">
        <f>COUNTIFS(Φύλλο1!$G:$G,"1",Φύλλο1!$Y:$Y,$B6)</f>
        <v>27</v>
      </c>
      <c r="O6" s="44">
        <f>N6/$N$31</f>
        <v>0.33750000000000002</v>
      </c>
      <c r="P6" s="28">
        <f>COUNTIFS(Φύλλο1!$G:$G,"2",Φύλλο1!$Y:$Y,$B6)</f>
        <v>2</v>
      </c>
      <c r="Q6" s="36">
        <f>P6/$P$31</f>
        <v>9.0909090909090912E-2</v>
      </c>
    </row>
    <row r="7" spans="2:17" ht="22.5" x14ac:dyDescent="0.25">
      <c r="B7" s="15">
        <v>2</v>
      </c>
      <c r="C7" s="49" t="s">
        <v>178</v>
      </c>
      <c r="D7" s="39">
        <f>COUNTIF(Φύλλο1!$Y:$Y,$B7)</f>
        <v>20</v>
      </c>
      <c r="E7" s="36">
        <f t="shared" ref="E7:E29" si="0">D7/$D$31</f>
        <v>0.1941747572815534</v>
      </c>
      <c r="F7" s="25">
        <f>COUNTIFS(Φύλλο1!$D:$D,"&lt;=4",Φύλλο1!$Y:$Y,$B7)</f>
        <v>18</v>
      </c>
      <c r="G7" s="44">
        <f t="shared" ref="G7:G29" si="1">F7/$F$31</f>
        <v>0.23376623376623376</v>
      </c>
      <c r="H7" s="28">
        <f>COUNTIFS(Φύλλο1!$D:$D,"&gt;=5",Φύλλο1!$Y:$Y,$B7)</f>
        <v>2</v>
      </c>
      <c r="I7" s="36">
        <f t="shared" ref="I7:I29" si="2">H7/$H$31</f>
        <v>7.6923076923076927E-2</v>
      </c>
      <c r="J7" s="30">
        <f>COUNTIFS(Φύλλο1!$F:$F,"1",Φύλλο1!$Y:$Y,$B7)</f>
        <v>9</v>
      </c>
      <c r="K7" s="44">
        <f t="shared" ref="K7:K29" si="3">J7/$J$31</f>
        <v>0.19148936170212766</v>
      </c>
      <c r="L7" s="28">
        <f>COUNTIFS(Φύλλο1!$F:$F,"2",Φύλλο1!$Y:$Y,$B7)</f>
        <v>11</v>
      </c>
      <c r="M7" s="36">
        <f t="shared" ref="M7:M29" si="4">L7/$L$31</f>
        <v>0.19642857142857142</v>
      </c>
      <c r="N7" s="25">
        <f>COUNTIFS(Φύλλο1!$G:$G,"1",Φύλλο1!$Y:$Y,$B7)</f>
        <v>17</v>
      </c>
      <c r="O7" s="44">
        <f t="shared" ref="O7:O29" si="5">N7/$N$31</f>
        <v>0.21249999999999999</v>
      </c>
      <c r="P7" s="28">
        <f>COUNTIFS(Φύλλο1!$G:$G,"2",Φύλλο1!$Y:$Y,$B7)</f>
        <v>3</v>
      </c>
      <c r="Q7" s="36">
        <f t="shared" ref="Q7:Q29" si="6">P7/$P$31</f>
        <v>0.13636363636363635</v>
      </c>
    </row>
    <row r="8" spans="2:17" ht="15" customHeight="1" x14ac:dyDescent="0.25">
      <c r="B8" s="15">
        <v>3</v>
      </c>
      <c r="C8" s="49" t="s">
        <v>168</v>
      </c>
      <c r="D8" s="39">
        <f>COUNTIF(Φύλλο1!$Y:$Y,$B8)</f>
        <v>7</v>
      </c>
      <c r="E8" s="36">
        <f t="shared" si="0"/>
        <v>6.7961165048543687E-2</v>
      </c>
      <c r="F8" s="25">
        <f>COUNTIFS(Φύλλο1!$D:$D,"&lt;=4",Φύλλο1!$Y:$Y,$B8)</f>
        <v>7</v>
      </c>
      <c r="G8" s="44">
        <f t="shared" si="1"/>
        <v>9.0909090909090912E-2</v>
      </c>
      <c r="H8" s="28">
        <f>COUNTIFS(Φύλλο1!$D:$D,"&gt;=5",Φύλλο1!$Y:$Y,$B8)</f>
        <v>0</v>
      </c>
      <c r="I8" s="36">
        <f t="shared" si="2"/>
        <v>0</v>
      </c>
      <c r="J8" s="30">
        <f>COUNTIFS(Φύλλο1!$F:$F,"1",Φύλλο1!$Y:$Y,$B8)</f>
        <v>3</v>
      </c>
      <c r="K8" s="44">
        <f t="shared" si="3"/>
        <v>6.3829787234042548E-2</v>
      </c>
      <c r="L8" s="28">
        <f>COUNTIFS(Φύλλο1!$F:$F,"2",Φύλλο1!$Y:$Y,$B8)</f>
        <v>4</v>
      </c>
      <c r="M8" s="36">
        <f t="shared" si="4"/>
        <v>7.1428571428571425E-2</v>
      </c>
      <c r="N8" s="25">
        <f>COUNTIFS(Φύλλο1!$G:$G,"1",Φύλλο1!$Y:$Y,$B8)</f>
        <v>6</v>
      </c>
      <c r="O8" s="44">
        <f t="shared" si="5"/>
        <v>7.4999999999999997E-2</v>
      </c>
      <c r="P8" s="28">
        <f>COUNTIFS(Φύλλο1!$G:$G,"2",Φύλλο1!$Y:$Y,$B8)</f>
        <v>1</v>
      </c>
      <c r="Q8" s="36">
        <f t="shared" si="6"/>
        <v>4.5454545454545456E-2</v>
      </c>
    </row>
    <row r="9" spans="2:17" ht="15" customHeight="1" x14ac:dyDescent="0.25">
      <c r="B9" s="15" t="s">
        <v>28</v>
      </c>
      <c r="C9" s="53" t="s">
        <v>154</v>
      </c>
      <c r="D9" s="39">
        <f>COUNTIF(Φύλλο1!$Y:$Y,$B9)</f>
        <v>1</v>
      </c>
      <c r="E9" s="36">
        <f t="shared" si="0"/>
        <v>9.7087378640776691E-3</v>
      </c>
      <c r="F9" s="25">
        <f>COUNTIFS(Φύλλο1!$D:$D,"&lt;=4",Φύλλο1!$Y:$Y,$B9)</f>
        <v>1</v>
      </c>
      <c r="G9" s="44">
        <f t="shared" si="1"/>
        <v>1.2987012987012988E-2</v>
      </c>
      <c r="H9" s="28">
        <f>COUNTIFS(Φύλλο1!$D:$D,"&gt;=5",Φύλλο1!$Y:$Y,$B9)</f>
        <v>0</v>
      </c>
      <c r="I9" s="36">
        <f t="shared" si="2"/>
        <v>0</v>
      </c>
      <c r="J9" s="30">
        <f>COUNTIFS(Φύλλο1!$F:$F,"1",Φύλλο1!$Y:$Y,$B9)</f>
        <v>0</v>
      </c>
      <c r="K9" s="44">
        <f t="shared" si="3"/>
        <v>0</v>
      </c>
      <c r="L9" s="28">
        <f>COUNTIFS(Φύλλο1!$F:$F,"2",Φύλλο1!$Y:$Y,$B9)</f>
        <v>1</v>
      </c>
      <c r="M9" s="36">
        <f t="shared" si="4"/>
        <v>1.7857142857142856E-2</v>
      </c>
      <c r="N9" s="25">
        <f>COUNTIFS(Φύλλο1!$G:$G,"1",Φύλλο1!$Y:$Y,$B9)</f>
        <v>1</v>
      </c>
      <c r="O9" s="44">
        <f t="shared" si="5"/>
        <v>1.2500000000000001E-2</v>
      </c>
      <c r="P9" s="28">
        <f>COUNTIFS(Φύλλο1!$G:$G,"2",Φύλλο1!$Y:$Y,$B9)</f>
        <v>0</v>
      </c>
      <c r="Q9" s="36">
        <f t="shared" si="6"/>
        <v>0</v>
      </c>
    </row>
    <row r="10" spans="2:17" ht="15" customHeight="1" x14ac:dyDescent="0.25">
      <c r="B10" s="15" t="s">
        <v>27</v>
      </c>
      <c r="C10" s="53" t="s">
        <v>155</v>
      </c>
      <c r="D10" s="39">
        <f>COUNTIF(Φύλλο1!$Y:$Y,$B10)</f>
        <v>5</v>
      </c>
      <c r="E10" s="36">
        <f t="shared" si="0"/>
        <v>4.8543689320388349E-2</v>
      </c>
      <c r="F10" s="25">
        <f>COUNTIFS(Φύλλο1!$D:$D,"&lt;=4",Φύλλο1!$Y:$Y,$B10)</f>
        <v>4</v>
      </c>
      <c r="G10" s="44">
        <f t="shared" si="1"/>
        <v>5.1948051948051951E-2</v>
      </c>
      <c r="H10" s="28">
        <f>COUNTIFS(Φύλλο1!$D:$D,"&gt;=5",Φύλλο1!$Y:$Y,$B10)</f>
        <v>1</v>
      </c>
      <c r="I10" s="36">
        <f t="shared" si="2"/>
        <v>3.8461538461538464E-2</v>
      </c>
      <c r="J10" s="30">
        <f>COUNTIFS(Φύλλο1!$F:$F,"1",Φύλλο1!$Y:$Y,$B10)</f>
        <v>1</v>
      </c>
      <c r="K10" s="44">
        <f t="shared" si="3"/>
        <v>2.1276595744680851E-2</v>
      </c>
      <c r="L10" s="28">
        <f>COUNTIFS(Φύλλο1!$F:$F,"2",Φύλλο1!$Y:$Y,$B10)</f>
        <v>4</v>
      </c>
      <c r="M10" s="36">
        <f t="shared" si="4"/>
        <v>7.1428571428571425E-2</v>
      </c>
      <c r="N10" s="25">
        <f>COUNTIFS(Φύλλο1!$G:$G,"1",Φύλλο1!$Y:$Y,$B10)</f>
        <v>4</v>
      </c>
      <c r="O10" s="44">
        <f t="shared" si="5"/>
        <v>0.05</v>
      </c>
      <c r="P10" s="28">
        <f>COUNTIFS(Φύλλο1!$G:$G,"2",Φύλλο1!$Y:$Y,$B10)</f>
        <v>1</v>
      </c>
      <c r="Q10" s="36">
        <f t="shared" si="6"/>
        <v>4.5454545454545456E-2</v>
      </c>
    </row>
    <row r="11" spans="2:17" ht="15" customHeight="1" x14ac:dyDescent="0.25">
      <c r="B11" s="15" t="s">
        <v>25</v>
      </c>
      <c r="C11" s="53" t="s">
        <v>156</v>
      </c>
      <c r="D11" s="39">
        <f>COUNTIF(Φύλλο1!$Y:$Y,$B11)</f>
        <v>1</v>
      </c>
      <c r="E11" s="36">
        <f t="shared" si="0"/>
        <v>9.7087378640776691E-3</v>
      </c>
      <c r="F11" s="25">
        <f>COUNTIFS(Φύλλο1!$D:$D,"&lt;=4",Φύλλο1!$Y:$Y,$B11)</f>
        <v>1</v>
      </c>
      <c r="G11" s="44">
        <f t="shared" si="1"/>
        <v>1.2987012987012988E-2</v>
      </c>
      <c r="H11" s="28">
        <f>COUNTIFS(Φύλλο1!$D:$D,"&gt;=5",Φύλλο1!$Y:$Y,$B11)</f>
        <v>0</v>
      </c>
      <c r="I11" s="36">
        <f t="shared" si="2"/>
        <v>0</v>
      </c>
      <c r="J11" s="30">
        <f>COUNTIFS(Φύλλο1!$F:$F,"1",Φύλλο1!$Y:$Y,$B11)</f>
        <v>0</v>
      </c>
      <c r="K11" s="44">
        <f t="shared" si="3"/>
        <v>0</v>
      </c>
      <c r="L11" s="28">
        <f>COUNTIFS(Φύλλο1!$F:$F,"2",Φύλλο1!$Y:$Y,$B11)</f>
        <v>1</v>
      </c>
      <c r="M11" s="36">
        <f t="shared" si="4"/>
        <v>1.7857142857142856E-2</v>
      </c>
      <c r="N11" s="25">
        <f>COUNTIFS(Φύλλο1!$G:$G,"1",Φύλλο1!$Y:$Y,$B11)</f>
        <v>0</v>
      </c>
      <c r="O11" s="44">
        <f t="shared" si="5"/>
        <v>0</v>
      </c>
      <c r="P11" s="28">
        <f>COUNTIFS(Φύλλο1!$G:$G,"2",Φύλλο1!$Y:$Y,$B11)</f>
        <v>1</v>
      </c>
      <c r="Q11" s="36">
        <f t="shared" si="6"/>
        <v>4.5454545454545456E-2</v>
      </c>
    </row>
    <row r="12" spans="2:17" ht="15" customHeight="1" x14ac:dyDescent="0.25">
      <c r="B12" s="15" t="s">
        <v>26</v>
      </c>
      <c r="C12" s="53" t="s">
        <v>157</v>
      </c>
      <c r="D12" s="39">
        <f>COUNTIF(Φύλλο1!$Y:$Y,$B12)</f>
        <v>1</v>
      </c>
      <c r="E12" s="36">
        <f t="shared" si="0"/>
        <v>9.7087378640776691E-3</v>
      </c>
      <c r="F12" s="25">
        <f>COUNTIFS(Φύλλο1!$D:$D,"&lt;=4",Φύλλο1!$Y:$Y,$B12)</f>
        <v>0</v>
      </c>
      <c r="G12" s="44">
        <f t="shared" si="1"/>
        <v>0</v>
      </c>
      <c r="H12" s="28">
        <f>COUNTIFS(Φύλλο1!$D:$D,"&gt;=5",Φύλλο1!$Y:$Y,$B12)</f>
        <v>1</v>
      </c>
      <c r="I12" s="36">
        <f t="shared" si="2"/>
        <v>3.8461538461538464E-2</v>
      </c>
      <c r="J12" s="30">
        <f>COUNTIFS(Φύλλο1!$F:$F,"1",Φύλλο1!$Y:$Y,$B12)</f>
        <v>0</v>
      </c>
      <c r="K12" s="44">
        <f t="shared" si="3"/>
        <v>0</v>
      </c>
      <c r="L12" s="28">
        <f>COUNTIFS(Φύλλο1!$F:$F,"2",Φύλλο1!$Y:$Y,$B12)</f>
        <v>1</v>
      </c>
      <c r="M12" s="36">
        <f t="shared" si="4"/>
        <v>1.7857142857142856E-2</v>
      </c>
      <c r="N12" s="25">
        <f>COUNTIFS(Φύλλο1!$G:$G,"1",Φύλλο1!$Y:$Y,$B12)</f>
        <v>1</v>
      </c>
      <c r="O12" s="44">
        <f t="shared" si="5"/>
        <v>1.2500000000000001E-2</v>
      </c>
      <c r="P12" s="28">
        <f>COUNTIFS(Φύλλο1!$G:$G,"2",Φύλλο1!$Y:$Y,$B12)</f>
        <v>0</v>
      </c>
      <c r="Q12" s="36">
        <f t="shared" si="6"/>
        <v>0</v>
      </c>
    </row>
    <row r="13" spans="2:17" ht="15" customHeight="1" x14ac:dyDescent="0.25">
      <c r="B13" s="15" t="s">
        <v>42</v>
      </c>
      <c r="C13" s="53" t="s">
        <v>158</v>
      </c>
      <c r="D13" s="39">
        <f>COUNTIF(Φύλλο1!$Y:$Y,$B13)</f>
        <v>1</v>
      </c>
      <c r="E13" s="36">
        <f t="shared" si="0"/>
        <v>9.7087378640776691E-3</v>
      </c>
      <c r="F13" s="25">
        <f>COUNTIFS(Φύλλο1!$D:$D,"&lt;=4",Φύλλο1!$Y:$Y,$B13)</f>
        <v>1</v>
      </c>
      <c r="G13" s="44">
        <f t="shared" si="1"/>
        <v>1.2987012987012988E-2</v>
      </c>
      <c r="H13" s="28">
        <f>COUNTIFS(Φύλλο1!$D:$D,"&gt;=5",Φύλλο1!$Y:$Y,$B13)</f>
        <v>0</v>
      </c>
      <c r="I13" s="36">
        <f t="shared" si="2"/>
        <v>0</v>
      </c>
      <c r="J13" s="30">
        <f>COUNTIFS(Φύλλο1!$F:$F,"1",Φύλλο1!$Y:$Y,$B13)</f>
        <v>1</v>
      </c>
      <c r="K13" s="44">
        <f t="shared" si="3"/>
        <v>2.1276595744680851E-2</v>
      </c>
      <c r="L13" s="28">
        <f>COUNTIFS(Φύλλο1!$F:$F,"2",Φύλλο1!$Y:$Y,$B13)</f>
        <v>0</v>
      </c>
      <c r="M13" s="36">
        <f t="shared" si="4"/>
        <v>0</v>
      </c>
      <c r="N13" s="25">
        <f>COUNTIFS(Φύλλο1!$G:$G,"1",Φύλλο1!$Y:$Y,$B13)</f>
        <v>0</v>
      </c>
      <c r="O13" s="44">
        <f t="shared" si="5"/>
        <v>0</v>
      </c>
      <c r="P13" s="28">
        <f>COUNTIFS(Φύλλο1!$G:$G,"2",Φύλλο1!$Y:$Y,$B13)</f>
        <v>1</v>
      </c>
      <c r="Q13" s="36">
        <f t="shared" si="6"/>
        <v>4.5454545454545456E-2</v>
      </c>
    </row>
    <row r="14" spans="2:17" ht="15" customHeight="1" x14ac:dyDescent="0.25">
      <c r="B14" s="15" t="s">
        <v>46</v>
      </c>
      <c r="C14" s="53" t="s">
        <v>159</v>
      </c>
      <c r="D14" s="39">
        <f>COUNTIF(Φύλλο1!$Y:$Y,$B14)</f>
        <v>4</v>
      </c>
      <c r="E14" s="36">
        <f t="shared" si="0"/>
        <v>3.8834951456310676E-2</v>
      </c>
      <c r="F14" s="25">
        <f>COUNTIFS(Φύλλο1!$D:$D,"&lt;=4",Φύλλο1!$Y:$Y,$B14)</f>
        <v>4</v>
      </c>
      <c r="G14" s="44">
        <f t="shared" si="1"/>
        <v>5.1948051948051951E-2</v>
      </c>
      <c r="H14" s="28">
        <f>COUNTIFS(Φύλλο1!$D:$D,"&gt;=5",Φύλλο1!$Y:$Y,$B14)</f>
        <v>0</v>
      </c>
      <c r="I14" s="36">
        <f t="shared" si="2"/>
        <v>0</v>
      </c>
      <c r="J14" s="30">
        <f>COUNTIFS(Φύλλο1!$F:$F,"1",Φύλλο1!$Y:$Y,$B14)</f>
        <v>0</v>
      </c>
      <c r="K14" s="44">
        <f t="shared" si="3"/>
        <v>0</v>
      </c>
      <c r="L14" s="28">
        <f>COUNTIFS(Φύλλο1!$F:$F,"2",Φύλλο1!$Y:$Y,$B14)</f>
        <v>4</v>
      </c>
      <c r="M14" s="36">
        <f t="shared" si="4"/>
        <v>7.1428571428571425E-2</v>
      </c>
      <c r="N14" s="25">
        <f>COUNTIFS(Φύλλο1!$G:$G,"1",Φύλλο1!$Y:$Y,$B14)</f>
        <v>2</v>
      </c>
      <c r="O14" s="44">
        <f t="shared" si="5"/>
        <v>2.5000000000000001E-2</v>
      </c>
      <c r="P14" s="28">
        <f>COUNTIFS(Φύλλο1!$G:$G,"2",Φύλλο1!$Y:$Y,$B14)</f>
        <v>2</v>
      </c>
      <c r="Q14" s="36">
        <f t="shared" si="6"/>
        <v>9.0909090909090912E-2</v>
      </c>
    </row>
    <row r="15" spans="2:17" ht="15" customHeight="1" x14ac:dyDescent="0.25">
      <c r="B15" s="15" t="s">
        <v>49</v>
      </c>
      <c r="C15" s="53" t="s">
        <v>160</v>
      </c>
      <c r="D15" s="39">
        <f>COUNTIF(Φύλλο1!$Y:$Y,$B15)</f>
        <v>2</v>
      </c>
      <c r="E15" s="36">
        <f t="shared" si="0"/>
        <v>1.9417475728155338E-2</v>
      </c>
      <c r="F15" s="25">
        <f>COUNTIFS(Φύλλο1!$D:$D,"&lt;=4",Φύλλο1!$Y:$Y,$B15)</f>
        <v>2</v>
      </c>
      <c r="G15" s="44">
        <f t="shared" si="1"/>
        <v>2.5974025974025976E-2</v>
      </c>
      <c r="H15" s="28">
        <f>COUNTIFS(Φύλλο1!$D:$D,"&gt;=5",Φύλλο1!$Y:$Y,$B15)</f>
        <v>0</v>
      </c>
      <c r="I15" s="36">
        <f t="shared" si="2"/>
        <v>0</v>
      </c>
      <c r="J15" s="30">
        <f>COUNTIFS(Φύλλο1!$F:$F,"1",Φύλλο1!$Y:$Y,$B15)</f>
        <v>2</v>
      </c>
      <c r="K15" s="44">
        <f t="shared" si="3"/>
        <v>4.2553191489361701E-2</v>
      </c>
      <c r="L15" s="28">
        <f>COUNTIFS(Φύλλο1!$F:$F,"2",Φύλλο1!$Y:$Y,$B15)</f>
        <v>0</v>
      </c>
      <c r="M15" s="36">
        <f t="shared" si="4"/>
        <v>0</v>
      </c>
      <c r="N15" s="25">
        <f>COUNTIFS(Φύλλο1!$G:$G,"1",Φύλλο1!$Y:$Y,$B15)</f>
        <v>0</v>
      </c>
      <c r="O15" s="44">
        <f t="shared" si="5"/>
        <v>0</v>
      </c>
      <c r="P15" s="28">
        <f>COUNTIFS(Φύλλο1!$G:$G,"2",Φύλλο1!$Y:$Y,$B15)</f>
        <v>2</v>
      </c>
      <c r="Q15" s="36">
        <f t="shared" si="6"/>
        <v>9.0909090909090912E-2</v>
      </c>
    </row>
    <row r="16" spans="2:17" ht="15" customHeight="1" x14ac:dyDescent="0.25">
      <c r="B16" s="15" t="s">
        <v>53</v>
      </c>
      <c r="C16" s="53" t="s">
        <v>161</v>
      </c>
      <c r="D16" s="39">
        <f>COUNTIF(Φύλλο1!$Y:$Y,$B16)</f>
        <v>3</v>
      </c>
      <c r="E16" s="36">
        <f t="shared" si="0"/>
        <v>2.9126213592233011E-2</v>
      </c>
      <c r="F16" s="25">
        <f>COUNTIFS(Φύλλο1!$D:$D,"&lt;=4",Φύλλο1!$Y:$Y,$B16)</f>
        <v>3</v>
      </c>
      <c r="G16" s="44">
        <f t="shared" si="1"/>
        <v>3.896103896103896E-2</v>
      </c>
      <c r="H16" s="28">
        <f>COUNTIFS(Φύλλο1!$D:$D,"&gt;=5",Φύλλο1!$Y:$Y,$B16)</f>
        <v>0</v>
      </c>
      <c r="I16" s="36">
        <f t="shared" si="2"/>
        <v>0</v>
      </c>
      <c r="J16" s="30">
        <f>COUNTIFS(Φύλλο1!$F:$F,"1",Φύλλο1!$Y:$Y,$B16)</f>
        <v>3</v>
      </c>
      <c r="K16" s="44">
        <f t="shared" si="3"/>
        <v>6.3829787234042548E-2</v>
      </c>
      <c r="L16" s="28">
        <f>COUNTIFS(Φύλλο1!$F:$F,"2",Φύλλο1!$Y:$Y,$B16)</f>
        <v>0</v>
      </c>
      <c r="M16" s="36">
        <f t="shared" si="4"/>
        <v>0</v>
      </c>
      <c r="N16" s="25">
        <f>COUNTIFS(Φύλλο1!$G:$G,"1",Φύλλο1!$Y:$Y,$B16)</f>
        <v>3</v>
      </c>
      <c r="O16" s="44">
        <f t="shared" si="5"/>
        <v>3.7499999999999999E-2</v>
      </c>
      <c r="P16" s="28">
        <f>COUNTIFS(Φύλλο1!$G:$G,"2",Φύλλο1!$Y:$Y,$B16)</f>
        <v>0</v>
      </c>
      <c r="Q16" s="36">
        <f t="shared" si="6"/>
        <v>0</v>
      </c>
    </row>
    <row r="17" spans="2:17" ht="15" customHeight="1" x14ac:dyDescent="0.25">
      <c r="B17" s="15" t="s">
        <v>55</v>
      </c>
      <c r="C17" s="53" t="s">
        <v>162</v>
      </c>
      <c r="D17" s="39">
        <f>COUNTIF(Φύλλο1!$Y:$Y,$B17)</f>
        <v>1</v>
      </c>
      <c r="E17" s="36">
        <f t="shared" si="0"/>
        <v>9.7087378640776691E-3</v>
      </c>
      <c r="F17" s="25">
        <f>COUNTIFS(Φύλλο1!$D:$D,"&lt;=4",Φύλλο1!$Y:$Y,$B17)</f>
        <v>0</v>
      </c>
      <c r="G17" s="44">
        <f t="shared" si="1"/>
        <v>0</v>
      </c>
      <c r="H17" s="28">
        <f>COUNTIFS(Φύλλο1!$D:$D,"&gt;=5",Φύλλο1!$Y:$Y,$B17)</f>
        <v>1</v>
      </c>
      <c r="I17" s="36">
        <f t="shared" si="2"/>
        <v>3.8461538461538464E-2</v>
      </c>
      <c r="J17" s="30">
        <f>COUNTIFS(Φύλλο1!$F:$F,"1",Φύλλο1!$Y:$Y,$B17)</f>
        <v>0</v>
      </c>
      <c r="K17" s="44">
        <f t="shared" si="3"/>
        <v>0</v>
      </c>
      <c r="L17" s="28">
        <f>COUNTIFS(Φύλλο1!$F:$F,"2",Φύλλο1!$Y:$Y,$B17)</f>
        <v>1</v>
      </c>
      <c r="M17" s="36">
        <f t="shared" si="4"/>
        <v>1.7857142857142856E-2</v>
      </c>
      <c r="N17" s="25">
        <f>COUNTIFS(Φύλλο1!$G:$G,"1",Φύλλο1!$Y:$Y,$B17)</f>
        <v>1</v>
      </c>
      <c r="O17" s="44">
        <f t="shared" si="5"/>
        <v>1.2500000000000001E-2</v>
      </c>
      <c r="P17" s="28">
        <f>COUNTIFS(Φύλλο1!$G:$G,"2",Φύλλο1!$Y:$Y,$B17)</f>
        <v>0</v>
      </c>
      <c r="Q17" s="36">
        <f t="shared" si="6"/>
        <v>0</v>
      </c>
    </row>
    <row r="18" spans="2:17" ht="15" customHeight="1" x14ac:dyDescent="0.25">
      <c r="B18" s="15" t="s">
        <v>57</v>
      </c>
      <c r="C18" s="53" t="s">
        <v>163</v>
      </c>
      <c r="D18" s="39">
        <f>COUNTIF(Φύλλο1!$Y:$Y,$B18)</f>
        <v>1</v>
      </c>
      <c r="E18" s="36">
        <f t="shared" si="0"/>
        <v>9.7087378640776691E-3</v>
      </c>
      <c r="F18" s="25">
        <f>COUNTIFS(Φύλλο1!$D:$D,"&lt;=4",Φύλλο1!$Y:$Y,$B18)</f>
        <v>0</v>
      </c>
      <c r="G18" s="44">
        <f t="shared" si="1"/>
        <v>0</v>
      </c>
      <c r="H18" s="28">
        <f>COUNTIFS(Φύλλο1!$D:$D,"&gt;=5",Φύλλο1!$Y:$Y,$B18)</f>
        <v>1</v>
      </c>
      <c r="I18" s="36">
        <f t="shared" si="2"/>
        <v>3.8461538461538464E-2</v>
      </c>
      <c r="J18" s="30">
        <f>COUNTIFS(Φύλλο1!$F:$F,"1",Φύλλο1!$Y:$Y,$B18)</f>
        <v>1</v>
      </c>
      <c r="K18" s="44">
        <f t="shared" si="3"/>
        <v>2.1276595744680851E-2</v>
      </c>
      <c r="L18" s="28">
        <f>COUNTIFS(Φύλλο1!$F:$F,"2",Φύλλο1!$Y:$Y,$B18)</f>
        <v>0</v>
      </c>
      <c r="M18" s="36">
        <f t="shared" si="4"/>
        <v>0</v>
      </c>
      <c r="N18" s="25">
        <f>COUNTIFS(Φύλλο1!$G:$G,"1",Φύλλο1!$Y:$Y,$B18)</f>
        <v>1</v>
      </c>
      <c r="O18" s="44">
        <f t="shared" si="5"/>
        <v>1.2500000000000001E-2</v>
      </c>
      <c r="P18" s="28">
        <f>COUNTIFS(Φύλλο1!$G:$G,"2",Φύλλο1!$Y:$Y,$B18)</f>
        <v>0</v>
      </c>
      <c r="Q18" s="36">
        <f t="shared" si="6"/>
        <v>0</v>
      </c>
    </row>
    <row r="19" spans="2:17" ht="15" customHeight="1" x14ac:dyDescent="0.25">
      <c r="B19" s="15" t="s">
        <v>37</v>
      </c>
      <c r="C19" s="53" t="s">
        <v>164</v>
      </c>
      <c r="D19" s="39">
        <f>COUNTIF(Φύλλο1!$Y:$Y,$B19)</f>
        <v>4</v>
      </c>
      <c r="E19" s="36">
        <f t="shared" si="0"/>
        <v>3.8834951456310676E-2</v>
      </c>
      <c r="F19" s="25">
        <f>COUNTIFS(Φύλλο1!$D:$D,"&lt;=4",Φύλλο1!$Y:$Y,$B19)</f>
        <v>3</v>
      </c>
      <c r="G19" s="44">
        <f t="shared" si="1"/>
        <v>3.896103896103896E-2</v>
      </c>
      <c r="H19" s="28">
        <f>COUNTIFS(Φύλλο1!$D:$D,"&gt;=5",Φύλλο1!$Y:$Y,$B19)</f>
        <v>1</v>
      </c>
      <c r="I19" s="36">
        <f t="shared" si="2"/>
        <v>3.8461538461538464E-2</v>
      </c>
      <c r="J19" s="30">
        <f>COUNTIFS(Φύλλο1!$F:$F,"1",Φύλλο1!$Y:$Y,$B19)</f>
        <v>2</v>
      </c>
      <c r="K19" s="44">
        <f t="shared" si="3"/>
        <v>4.2553191489361701E-2</v>
      </c>
      <c r="L19" s="28">
        <f>COUNTIFS(Φύλλο1!$F:$F,"2",Φύλλο1!$Y:$Y,$B19)</f>
        <v>2</v>
      </c>
      <c r="M19" s="36">
        <f t="shared" si="4"/>
        <v>3.5714285714285712E-2</v>
      </c>
      <c r="N19" s="25">
        <f>COUNTIFS(Φύλλο1!$G:$G,"1",Φύλλο1!$Y:$Y,$B19)</f>
        <v>2</v>
      </c>
      <c r="O19" s="44">
        <f t="shared" si="5"/>
        <v>2.5000000000000001E-2</v>
      </c>
      <c r="P19" s="28">
        <f>COUNTIFS(Φύλλο1!$G:$G,"2",Φύλλο1!$Y:$Y,$B19)</f>
        <v>2</v>
      </c>
      <c r="Q19" s="36">
        <f t="shared" si="6"/>
        <v>9.0909090909090912E-2</v>
      </c>
    </row>
    <row r="20" spans="2:17" ht="15" customHeight="1" x14ac:dyDescent="0.25">
      <c r="B20" s="15" t="s">
        <v>59</v>
      </c>
      <c r="C20" s="53" t="s">
        <v>165</v>
      </c>
      <c r="D20" s="39">
        <f>COUNTIF(Φύλλο1!$Y:$Y,$B20)</f>
        <v>1</v>
      </c>
      <c r="E20" s="36">
        <f t="shared" si="0"/>
        <v>9.7087378640776691E-3</v>
      </c>
      <c r="F20" s="25">
        <f>COUNTIFS(Φύλλο1!$D:$D,"&lt;=4",Φύλλο1!$Y:$Y,$B20)</f>
        <v>0</v>
      </c>
      <c r="G20" s="44">
        <f t="shared" si="1"/>
        <v>0</v>
      </c>
      <c r="H20" s="28">
        <f>COUNTIFS(Φύλλο1!$D:$D,"&gt;=5",Φύλλο1!$Y:$Y,$B20)</f>
        <v>1</v>
      </c>
      <c r="I20" s="36">
        <f t="shared" si="2"/>
        <v>3.8461538461538464E-2</v>
      </c>
      <c r="J20" s="30">
        <f>COUNTIFS(Φύλλο1!$F:$F,"1",Φύλλο1!$Y:$Y,$B20)</f>
        <v>1</v>
      </c>
      <c r="K20" s="44">
        <f t="shared" si="3"/>
        <v>2.1276595744680851E-2</v>
      </c>
      <c r="L20" s="28">
        <f>COUNTIFS(Φύλλο1!$F:$F,"2",Φύλλο1!$Y:$Y,$B20)</f>
        <v>0</v>
      </c>
      <c r="M20" s="36">
        <f t="shared" si="4"/>
        <v>0</v>
      </c>
      <c r="N20" s="25">
        <f>COUNTIFS(Φύλλο1!$G:$G,"1",Φύλλο1!$Y:$Y,$B20)</f>
        <v>1</v>
      </c>
      <c r="O20" s="44">
        <f t="shared" si="5"/>
        <v>1.2500000000000001E-2</v>
      </c>
      <c r="P20" s="28">
        <f>COUNTIFS(Φύλλο1!$G:$G,"2",Φύλλο1!$Y:$Y,$B20)</f>
        <v>0</v>
      </c>
      <c r="Q20" s="36">
        <f t="shared" si="6"/>
        <v>0</v>
      </c>
    </row>
    <row r="21" spans="2:17" ht="15" customHeight="1" x14ac:dyDescent="0.25">
      <c r="B21" s="15" t="s">
        <v>169</v>
      </c>
      <c r="C21" s="53" t="s">
        <v>166</v>
      </c>
      <c r="D21" s="39">
        <f>COUNTIF(Φύλλο1!$Y:$Y,$B21)</f>
        <v>0</v>
      </c>
      <c r="E21" s="36">
        <f t="shared" si="0"/>
        <v>0</v>
      </c>
      <c r="F21" s="25">
        <f>COUNTIFS(Φύλλο1!$D:$D,"&lt;=4",Φύλλο1!$Y:$Y,$B21)</f>
        <v>0</v>
      </c>
      <c r="G21" s="44">
        <f t="shared" si="1"/>
        <v>0</v>
      </c>
      <c r="H21" s="28">
        <f>COUNTIFS(Φύλλο1!$D:$D,"&gt;=5",Φύλλο1!$Y:$Y,$B21)</f>
        <v>0</v>
      </c>
      <c r="I21" s="36">
        <f t="shared" si="2"/>
        <v>0</v>
      </c>
      <c r="J21" s="30">
        <f>COUNTIFS(Φύλλο1!$F:$F,"1",Φύλλο1!$Y:$Y,$B21)</f>
        <v>0</v>
      </c>
      <c r="K21" s="44">
        <f t="shared" si="3"/>
        <v>0</v>
      </c>
      <c r="L21" s="28">
        <f>COUNTIFS(Φύλλο1!$F:$F,"2",Φύλλο1!$Y:$Y,$B21)</f>
        <v>0</v>
      </c>
      <c r="M21" s="36">
        <f t="shared" si="4"/>
        <v>0</v>
      </c>
      <c r="N21" s="25">
        <f>COUNTIFS(Φύλλο1!$G:$G,"1",Φύλλο1!$Y:$Y,$B21)</f>
        <v>0</v>
      </c>
      <c r="O21" s="44">
        <f t="shared" si="5"/>
        <v>0</v>
      </c>
      <c r="P21" s="28">
        <f>COUNTIFS(Φύλλο1!$G:$G,"2",Φύλλο1!$Y:$Y,$B21)</f>
        <v>0</v>
      </c>
      <c r="Q21" s="36">
        <f t="shared" si="6"/>
        <v>0</v>
      </c>
    </row>
    <row r="22" spans="2:17" ht="15" customHeight="1" x14ac:dyDescent="0.25">
      <c r="B22" s="15" t="s">
        <v>32</v>
      </c>
      <c r="C22" s="53" t="s">
        <v>167</v>
      </c>
      <c r="D22" s="39">
        <f>COUNTIF(Φύλλο1!$Y:$Y,$B22)</f>
        <v>1</v>
      </c>
      <c r="E22" s="36">
        <f t="shared" si="0"/>
        <v>9.7087378640776691E-3</v>
      </c>
      <c r="F22" s="25">
        <f>COUNTIFS(Φύλλο1!$D:$D,"&lt;=4",Φύλλο1!$Y:$Y,$B22)</f>
        <v>1</v>
      </c>
      <c r="G22" s="44">
        <f t="shared" si="1"/>
        <v>1.2987012987012988E-2</v>
      </c>
      <c r="H22" s="28">
        <f>COUNTIFS(Φύλλο1!$D:$D,"&gt;=5",Φύλλο1!$Y:$Y,$B22)</f>
        <v>0</v>
      </c>
      <c r="I22" s="36">
        <f t="shared" si="2"/>
        <v>0</v>
      </c>
      <c r="J22" s="30">
        <f>COUNTIFS(Φύλλο1!$F:$F,"1",Φύλλο1!$Y:$Y,$B22)</f>
        <v>1</v>
      </c>
      <c r="K22" s="44">
        <f t="shared" si="3"/>
        <v>2.1276595744680851E-2</v>
      </c>
      <c r="L22" s="28">
        <f>COUNTIFS(Φύλλο1!$F:$F,"2",Φύλλο1!$Y:$Y,$B22)</f>
        <v>0</v>
      </c>
      <c r="M22" s="36">
        <f t="shared" si="4"/>
        <v>0</v>
      </c>
      <c r="N22" s="25">
        <f>COUNTIFS(Φύλλο1!$G:$G,"1",Φύλλο1!$Y:$Y,$B22)</f>
        <v>1</v>
      </c>
      <c r="O22" s="44">
        <f t="shared" si="5"/>
        <v>1.2500000000000001E-2</v>
      </c>
      <c r="P22" s="28">
        <f>COUNTIFS(Φύλλο1!$G:$G,"2",Φύλλο1!$Y:$Y,$B22)</f>
        <v>0</v>
      </c>
      <c r="Q22" s="36">
        <f t="shared" si="6"/>
        <v>0</v>
      </c>
    </row>
    <row r="23" spans="2:17" ht="15" customHeight="1" x14ac:dyDescent="0.25">
      <c r="B23" s="15">
        <v>4</v>
      </c>
      <c r="C23" s="49" t="s">
        <v>170</v>
      </c>
      <c r="D23" s="39">
        <f>COUNTIF(Φύλλο1!$Y:$Y,$B23)</f>
        <v>15</v>
      </c>
      <c r="E23" s="36">
        <f t="shared" si="0"/>
        <v>0.14563106796116504</v>
      </c>
      <c r="F23" s="25">
        <f>COUNTIFS(Φύλλο1!$D:$D,"&lt;=4",Φύλλο1!$Y:$Y,$B23)</f>
        <v>8</v>
      </c>
      <c r="G23" s="44">
        <f t="shared" si="1"/>
        <v>0.1038961038961039</v>
      </c>
      <c r="H23" s="28">
        <f>COUNTIFS(Φύλλο1!$D:$D,"&gt;=5",Φύλλο1!$Y:$Y,$B23)</f>
        <v>7</v>
      </c>
      <c r="I23" s="36">
        <f t="shared" si="2"/>
        <v>0.26923076923076922</v>
      </c>
      <c r="J23" s="30">
        <f>COUNTIFS(Φύλλο1!$F:$F,"1",Φύλλο1!$Y:$Y,$B23)</f>
        <v>6</v>
      </c>
      <c r="K23" s="44">
        <f t="shared" si="3"/>
        <v>0.1276595744680851</v>
      </c>
      <c r="L23" s="28">
        <f>COUNTIFS(Φύλλο1!$F:$F,"2",Φύλλο1!$Y:$Y,$B23)</f>
        <v>9</v>
      </c>
      <c r="M23" s="36">
        <f t="shared" si="4"/>
        <v>0.16071428571428573</v>
      </c>
      <c r="N23" s="25">
        <f>COUNTIFS(Φύλλο1!$G:$G,"1",Φύλλο1!$Y:$Y,$B23)</f>
        <v>11</v>
      </c>
      <c r="O23" s="44">
        <f t="shared" si="5"/>
        <v>0.13750000000000001</v>
      </c>
      <c r="P23" s="28">
        <f>COUNTIFS(Φύλλο1!$G:$G,"2",Φύλλο1!$Y:$Y,$B23)</f>
        <v>4</v>
      </c>
      <c r="Q23" s="36">
        <f t="shared" si="6"/>
        <v>0.18181818181818182</v>
      </c>
    </row>
    <row r="24" spans="2:17" ht="15" customHeight="1" x14ac:dyDescent="0.25">
      <c r="B24" s="15">
        <v>5</v>
      </c>
      <c r="C24" s="49" t="s">
        <v>171</v>
      </c>
      <c r="D24" s="39">
        <f>COUNTIF(Φύλλο1!$Y:$Y,$B24)</f>
        <v>1</v>
      </c>
      <c r="E24" s="36">
        <f t="shared" si="0"/>
        <v>9.7087378640776691E-3</v>
      </c>
      <c r="F24" s="25">
        <f>COUNTIFS(Φύλλο1!$D:$D,"&lt;=4",Φύλλο1!$Y:$Y,$B24)</f>
        <v>1</v>
      </c>
      <c r="G24" s="44">
        <f t="shared" si="1"/>
        <v>1.2987012987012988E-2</v>
      </c>
      <c r="H24" s="28">
        <f>COUNTIFS(Φύλλο1!$D:$D,"&gt;=5",Φύλλο1!$Y:$Y,$B24)</f>
        <v>0</v>
      </c>
      <c r="I24" s="36">
        <f t="shared" si="2"/>
        <v>0</v>
      </c>
      <c r="J24" s="30">
        <f>COUNTIFS(Φύλλο1!$F:$F,"1",Φύλλο1!$Y:$Y,$B24)</f>
        <v>1</v>
      </c>
      <c r="K24" s="44">
        <f t="shared" si="3"/>
        <v>2.1276595744680851E-2</v>
      </c>
      <c r="L24" s="28">
        <f>COUNTIFS(Φύλλο1!$F:$F,"2",Φύλλο1!$Y:$Y,$B24)</f>
        <v>0</v>
      </c>
      <c r="M24" s="36">
        <f t="shared" si="4"/>
        <v>0</v>
      </c>
      <c r="N24" s="25">
        <f>COUNTIFS(Φύλλο1!$G:$G,"1",Φύλλο1!$Y:$Y,$B24)</f>
        <v>1</v>
      </c>
      <c r="O24" s="44">
        <f t="shared" si="5"/>
        <v>1.2500000000000001E-2</v>
      </c>
      <c r="P24" s="28">
        <f>COUNTIFS(Φύλλο1!$G:$G,"2",Φύλλο1!$Y:$Y,$B24)</f>
        <v>0</v>
      </c>
      <c r="Q24" s="36">
        <f t="shared" si="6"/>
        <v>0</v>
      </c>
    </row>
    <row r="25" spans="2:17" ht="15" customHeight="1" x14ac:dyDescent="0.25">
      <c r="B25" s="15">
        <v>6</v>
      </c>
      <c r="C25" s="49" t="s">
        <v>172</v>
      </c>
      <c r="D25" s="39">
        <f>COUNTIF(Φύλλο1!$Y:$Y,$B25)</f>
        <v>1</v>
      </c>
      <c r="E25" s="36">
        <f t="shared" si="0"/>
        <v>9.7087378640776691E-3</v>
      </c>
      <c r="F25" s="25">
        <f>COUNTIFS(Φύλλο1!$D:$D,"&lt;=4",Φύλλο1!$Y:$Y,$B25)</f>
        <v>1</v>
      </c>
      <c r="G25" s="44">
        <f t="shared" si="1"/>
        <v>1.2987012987012988E-2</v>
      </c>
      <c r="H25" s="28">
        <f>COUNTIFS(Φύλλο1!$D:$D,"&gt;=5",Φύλλο1!$Y:$Y,$B25)</f>
        <v>0</v>
      </c>
      <c r="I25" s="36">
        <f t="shared" si="2"/>
        <v>0</v>
      </c>
      <c r="J25" s="30">
        <f>COUNTIFS(Φύλλο1!$F:$F,"1",Φύλλο1!$Y:$Y,$B25)</f>
        <v>1</v>
      </c>
      <c r="K25" s="44">
        <f t="shared" si="3"/>
        <v>2.1276595744680851E-2</v>
      </c>
      <c r="L25" s="28">
        <f>COUNTIFS(Φύλλο1!$F:$F,"2",Φύλλο1!$Y:$Y,$B25)</f>
        <v>0</v>
      </c>
      <c r="M25" s="36">
        <f t="shared" si="4"/>
        <v>0</v>
      </c>
      <c r="N25" s="25">
        <f>COUNTIFS(Φύλλο1!$G:$G,"1",Φύλλο1!$Y:$Y,$B25)</f>
        <v>0</v>
      </c>
      <c r="O25" s="44">
        <f t="shared" si="5"/>
        <v>0</v>
      </c>
      <c r="P25" s="28">
        <f>COUNTIFS(Φύλλο1!$G:$G,"2",Φύλλο1!$Y:$Y,$B25)</f>
        <v>1</v>
      </c>
      <c r="Q25" s="36">
        <f t="shared" si="6"/>
        <v>4.5454545454545456E-2</v>
      </c>
    </row>
    <row r="26" spans="2:17" ht="15" customHeight="1" x14ac:dyDescent="0.25">
      <c r="B26" s="15">
        <v>7</v>
      </c>
      <c r="C26" s="49" t="s">
        <v>173</v>
      </c>
      <c r="D26" s="39">
        <f>COUNTIF(Φύλλο1!$Y:$Y,$B26)</f>
        <v>0</v>
      </c>
      <c r="E26" s="36">
        <f t="shared" si="0"/>
        <v>0</v>
      </c>
      <c r="F26" s="25">
        <f>COUNTIFS(Φύλλο1!$D:$D,"&lt;=4",Φύλλο1!$Y:$Y,$B26)</f>
        <v>0</v>
      </c>
      <c r="G26" s="44">
        <f t="shared" si="1"/>
        <v>0</v>
      </c>
      <c r="H26" s="28">
        <f>COUNTIFS(Φύλλο1!$D:$D,"&gt;=5",Φύλλο1!$Y:$Y,$B26)</f>
        <v>0</v>
      </c>
      <c r="I26" s="36">
        <f t="shared" si="2"/>
        <v>0</v>
      </c>
      <c r="J26" s="30">
        <f>COUNTIFS(Φύλλο1!$F:$F,"1",Φύλλο1!$Y:$Y,$B26)</f>
        <v>0</v>
      </c>
      <c r="K26" s="44">
        <f t="shared" si="3"/>
        <v>0</v>
      </c>
      <c r="L26" s="28">
        <f>COUNTIFS(Φύλλο1!$F:$F,"2",Φύλλο1!$Y:$Y,$B26)</f>
        <v>0</v>
      </c>
      <c r="M26" s="36">
        <f t="shared" si="4"/>
        <v>0</v>
      </c>
      <c r="N26" s="25">
        <f>COUNTIFS(Φύλλο1!$G:$G,"1",Φύλλο1!$Y:$Y,$B26)</f>
        <v>0</v>
      </c>
      <c r="O26" s="44">
        <f t="shared" si="5"/>
        <v>0</v>
      </c>
      <c r="P26" s="28">
        <f>COUNTIFS(Φύλλο1!$G:$G,"2",Φύλλο1!$Y:$Y,$B26)</f>
        <v>0</v>
      </c>
      <c r="Q26" s="36">
        <f t="shared" si="6"/>
        <v>0</v>
      </c>
    </row>
    <row r="27" spans="2:17" ht="15" customHeight="1" x14ac:dyDescent="0.25">
      <c r="B27" s="15">
        <v>8</v>
      </c>
      <c r="C27" s="49" t="s">
        <v>174</v>
      </c>
      <c r="D27" s="39">
        <f>COUNTIF(Φύλλο1!$Y:$Y,$B27)</f>
        <v>1</v>
      </c>
      <c r="E27" s="36">
        <f t="shared" si="0"/>
        <v>9.7087378640776691E-3</v>
      </c>
      <c r="F27" s="25">
        <f>COUNTIFS(Φύλλο1!$D:$D,"&lt;=4",Φύλλο1!$Y:$Y,$B27)</f>
        <v>1</v>
      </c>
      <c r="G27" s="44">
        <f t="shared" si="1"/>
        <v>1.2987012987012988E-2</v>
      </c>
      <c r="H27" s="28">
        <f>COUNTIFS(Φύλλο1!$D:$D,"&gt;=5",Φύλλο1!$Y:$Y,$B27)</f>
        <v>0</v>
      </c>
      <c r="I27" s="36">
        <f t="shared" si="2"/>
        <v>0</v>
      </c>
      <c r="J27" s="30">
        <f>COUNTIFS(Φύλλο1!$F:$F,"1",Φύλλο1!$Y:$Y,$B27)</f>
        <v>1</v>
      </c>
      <c r="K27" s="44">
        <f t="shared" si="3"/>
        <v>2.1276595744680851E-2</v>
      </c>
      <c r="L27" s="28">
        <f>COUNTIFS(Φύλλο1!$F:$F,"2",Φύλλο1!$Y:$Y,$B27)</f>
        <v>0</v>
      </c>
      <c r="M27" s="36">
        <f t="shared" si="4"/>
        <v>0</v>
      </c>
      <c r="N27" s="25">
        <f>COUNTIFS(Φύλλο1!$G:$G,"1",Φύλλο1!$Y:$Y,$B27)</f>
        <v>0</v>
      </c>
      <c r="O27" s="44">
        <f t="shared" si="5"/>
        <v>0</v>
      </c>
      <c r="P27" s="28">
        <f>COUNTIFS(Φύλλο1!$G:$G,"2",Φύλλο1!$Y:$Y,$B27)</f>
        <v>1</v>
      </c>
      <c r="Q27" s="36">
        <f t="shared" si="6"/>
        <v>4.5454545454545456E-2</v>
      </c>
    </row>
    <row r="28" spans="2:17" ht="15" customHeight="1" x14ac:dyDescent="0.25">
      <c r="B28" s="15">
        <v>9</v>
      </c>
      <c r="C28" s="49" t="s">
        <v>175</v>
      </c>
      <c r="D28" s="39">
        <f>COUNTIF(Φύλλο1!$Y:$Y,$B28)</f>
        <v>1</v>
      </c>
      <c r="E28" s="36">
        <f t="shared" si="0"/>
        <v>9.7087378640776691E-3</v>
      </c>
      <c r="F28" s="25">
        <f>COUNTIFS(Φύλλο1!$D:$D,"&lt;=4",Φύλλο1!$Y:$Y,$B28)</f>
        <v>1</v>
      </c>
      <c r="G28" s="44">
        <f t="shared" si="1"/>
        <v>1.2987012987012988E-2</v>
      </c>
      <c r="H28" s="28">
        <f>COUNTIFS(Φύλλο1!$D:$D,"&gt;=5",Φύλλο1!$Y:$Y,$B28)</f>
        <v>0</v>
      </c>
      <c r="I28" s="36">
        <f t="shared" si="2"/>
        <v>0</v>
      </c>
      <c r="J28" s="30">
        <f>COUNTIFS(Φύλλο1!$F:$F,"1",Φύλλο1!$Y:$Y,$B28)</f>
        <v>1</v>
      </c>
      <c r="K28" s="44">
        <f t="shared" si="3"/>
        <v>2.1276595744680851E-2</v>
      </c>
      <c r="L28" s="28">
        <f>COUNTIFS(Φύλλο1!$F:$F,"2",Φύλλο1!$Y:$Y,$B28)</f>
        <v>0</v>
      </c>
      <c r="M28" s="36">
        <f t="shared" si="4"/>
        <v>0</v>
      </c>
      <c r="N28" s="25">
        <f>COUNTIFS(Φύλλο1!$G:$G,"1",Φύλλο1!$Y:$Y,$B28)</f>
        <v>1</v>
      </c>
      <c r="O28" s="44">
        <f t="shared" si="5"/>
        <v>1.2500000000000001E-2</v>
      </c>
      <c r="P28" s="28">
        <f>COUNTIFS(Φύλλο1!$G:$G,"2",Φύλλο1!$Y:$Y,$B28)</f>
        <v>0</v>
      </c>
      <c r="Q28" s="36">
        <f t="shared" si="6"/>
        <v>0</v>
      </c>
    </row>
    <row r="29" spans="2:17" ht="15" customHeight="1" x14ac:dyDescent="0.25">
      <c r="B29" s="15">
        <v>10</v>
      </c>
      <c r="C29" s="49" t="s">
        <v>176</v>
      </c>
      <c r="D29" s="39">
        <f>COUNTIF(Φύλλο1!$Y:$Y,$B29)</f>
        <v>1</v>
      </c>
      <c r="E29" s="36">
        <f t="shared" si="0"/>
        <v>9.7087378640776691E-3</v>
      </c>
      <c r="F29" s="25">
        <f>COUNTIFS(Φύλλο1!$D:$D,"&lt;=4",Φύλλο1!$Y:$Y,$B29)</f>
        <v>0</v>
      </c>
      <c r="G29" s="44">
        <f t="shared" si="1"/>
        <v>0</v>
      </c>
      <c r="H29" s="28">
        <f>COUNTIFS(Φύλλο1!$D:$D,"&gt;=5",Φύλλο1!$Y:$Y,$B29)</f>
        <v>1</v>
      </c>
      <c r="I29" s="36">
        <f t="shared" si="2"/>
        <v>3.8461538461538464E-2</v>
      </c>
      <c r="J29" s="30">
        <f>COUNTIFS(Φύλλο1!$F:$F,"1",Φύλλο1!$Y:$Y,$B29)</f>
        <v>0</v>
      </c>
      <c r="K29" s="44">
        <f t="shared" si="3"/>
        <v>0</v>
      </c>
      <c r="L29" s="28">
        <f>COUNTIFS(Φύλλο1!$F:$F,"2",Φύλλο1!$Y:$Y,$B29)</f>
        <v>1</v>
      </c>
      <c r="M29" s="36">
        <f t="shared" si="4"/>
        <v>1.7857142857142856E-2</v>
      </c>
      <c r="N29" s="25">
        <f>COUNTIFS(Φύλλο1!$G:$G,"1",Φύλλο1!$Y:$Y,$B29)</f>
        <v>0</v>
      </c>
      <c r="O29" s="44">
        <f t="shared" si="5"/>
        <v>0</v>
      </c>
      <c r="P29" s="28">
        <f>COUNTIFS(Φύλλο1!$G:$G,"2",Φύλλο1!$Y:$Y,$B29)</f>
        <v>1</v>
      </c>
      <c r="Q29" s="36">
        <f t="shared" si="6"/>
        <v>4.5454545454545456E-2</v>
      </c>
    </row>
    <row r="30" spans="2:17" ht="15" customHeight="1" x14ac:dyDescent="0.25">
      <c r="B30" s="15"/>
      <c r="C30" s="16"/>
      <c r="D30" s="39"/>
      <c r="E30" s="18"/>
      <c r="F30" s="25"/>
      <c r="G30" s="37"/>
      <c r="H30" s="28"/>
      <c r="I30" s="18"/>
      <c r="J30" s="30"/>
      <c r="K30" s="37"/>
      <c r="L30" s="28"/>
      <c r="M30" s="18"/>
      <c r="N30" s="25"/>
      <c r="O30" s="37"/>
      <c r="P30" s="28"/>
      <c r="Q30" s="18"/>
    </row>
    <row r="31" spans="2:17" ht="15" customHeight="1" x14ac:dyDescent="0.25">
      <c r="B31" s="15"/>
      <c r="C31" s="21" t="s">
        <v>71</v>
      </c>
      <c r="D31" s="39">
        <f>SUM(D6:D29)</f>
        <v>103</v>
      </c>
      <c r="E31" s="18"/>
      <c r="F31" s="25">
        <f t="shared" ref="F31:P31" si="7">SUM(F6:F29)</f>
        <v>77</v>
      </c>
      <c r="G31" s="37"/>
      <c r="H31" s="28">
        <f t="shared" si="7"/>
        <v>26</v>
      </c>
      <c r="I31" s="18"/>
      <c r="J31" s="30">
        <f t="shared" si="7"/>
        <v>47</v>
      </c>
      <c r="K31" s="37"/>
      <c r="L31" s="28">
        <f t="shared" si="7"/>
        <v>56</v>
      </c>
      <c r="M31" s="18"/>
      <c r="N31" s="25">
        <f t="shared" si="7"/>
        <v>80</v>
      </c>
      <c r="O31" s="37"/>
      <c r="P31" s="28">
        <f t="shared" si="7"/>
        <v>22</v>
      </c>
      <c r="Q31" s="18"/>
    </row>
    <row r="32" spans="2:17" ht="15.75" thickBot="1" x14ac:dyDescent="0.3">
      <c r="B32" s="17"/>
      <c r="C32" s="23"/>
      <c r="D32" s="40"/>
      <c r="E32" s="19"/>
      <c r="F32" s="26"/>
      <c r="G32" s="38"/>
      <c r="H32" s="29"/>
      <c r="I32" s="19"/>
      <c r="J32" s="31"/>
      <c r="K32" s="38"/>
      <c r="L32" s="29"/>
      <c r="M32" s="19"/>
      <c r="N32" s="26"/>
      <c r="O32" s="38"/>
      <c r="P32" s="29"/>
      <c r="Q32" s="19"/>
    </row>
    <row r="33" ht="15.75" thickTop="1" x14ac:dyDescent="0.25"/>
  </sheetData>
  <mergeCells count="10"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workbookViewId="0">
      <selection sqref="A1:XFD1048576"/>
    </sheetView>
  </sheetViews>
  <sheetFormatPr defaultRowHeight="15" x14ac:dyDescent="0.25"/>
  <cols>
    <col min="1" max="2" width="3" customWidth="1"/>
    <col min="3" max="3" width="39.85546875" customWidth="1"/>
    <col min="4" max="5" width="9.140625" style="7"/>
    <col min="6" max="7" width="10.5703125" style="7" customWidth="1"/>
    <col min="8" max="17" width="9.140625" style="7"/>
  </cols>
  <sheetData>
    <row r="1" spans="2:17" ht="15.75" thickBot="1" x14ac:dyDescent="0.3"/>
    <row r="2" spans="2:17" ht="24" customHeight="1" thickTop="1" thickBot="1" x14ac:dyDescent="0.3">
      <c r="B2" s="32" t="s">
        <v>180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7"/>
    </row>
    <row r="3" spans="2:17" ht="15.75" thickTop="1" x14ac:dyDescent="0.25">
      <c r="B3" s="14"/>
      <c r="C3" s="35"/>
      <c r="D3" s="41" t="s">
        <v>85</v>
      </c>
      <c r="E3" s="42"/>
      <c r="F3" s="41" t="s">
        <v>86</v>
      </c>
      <c r="G3" s="43"/>
      <c r="H3" s="43"/>
      <c r="I3" s="42"/>
      <c r="J3" s="41" t="s">
        <v>87</v>
      </c>
      <c r="K3" s="43"/>
      <c r="L3" s="43"/>
      <c r="M3" s="42"/>
      <c r="N3" s="41" t="s">
        <v>90</v>
      </c>
      <c r="O3" s="43"/>
      <c r="P3" s="43"/>
      <c r="Q3" s="42"/>
    </row>
    <row r="4" spans="2:17" x14ac:dyDescent="0.25">
      <c r="B4" s="15"/>
      <c r="C4" s="20"/>
      <c r="D4" s="39"/>
      <c r="E4" s="18"/>
      <c r="F4" s="45" t="s">
        <v>67</v>
      </c>
      <c r="G4" s="24"/>
      <c r="H4" s="27" t="s">
        <v>68</v>
      </c>
      <c r="I4" s="46"/>
      <c r="J4" s="45" t="s">
        <v>88</v>
      </c>
      <c r="K4" s="24"/>
      <c r="L4" s="27" t="s">
        <v>89</v>
      </c>
      <c r="M4" s="46"/>
      <c r="N4" s="45" t="s">
        <v>69</v>
      </c>
      <c r="O4" s="24"/>
      <c r="P4" s="27" t="s">
        <v>70</v>
      </c>
      <c r="Q4" s="46"/>
    </row>
    <row r="5" spans="2:17" x14ac:dyDescent="0.25">
      <c r="B5" s="15"/>
      <c r="C5" s="20"/>
      <c r="D5" s="39" t="s">
        <v>92</v>
      </c>
      <c r="E5" s="18" t="s">
        <v>93</v>
      </c>
      <c r="F5" s="25" t="s">
        <v>92</v>
      </c>
      <c r="G5" s="37" t="s">
        <v>93</v>
      </c>
      <c r="H5" s="28" t="s">
        <v>92</v>
      </c>
      <c r="I5" s="18" t="s">
        <v>93</v>
      </c>
      <c r="J5" s="30" t="s">
        <v>92</v>
      </c>
      <c r="K5" s="37" t="s">
        <v>93</v>
      </c>
      <c r="L5" s="28" t="s">
        <v>92</v>
      </c>
      <c r="M5" s="18" t="s">
        <v>93</v>
      </c>
      <c r="N5" s="25" t="s">
        <v>92</v>
      </c>
      <c r="O5" s="37" t="s">
        <v>93</v>
      </c>
      <c r="P5" s="28" t="s">
        <v>92</v>
      </c>
      <c r="Q5" s="18" t="s">
        <v>93</v>
      </c>
    </row>
    <row r="6" spans="2:17" ht="15" customHeight="1" x14ac:dyDescent="0.25">
      <c r="B6" s="15">
        <v>1</v>
      </c>
      <c r="C6" s="49" t="s">
        <v>181</v>
      </c>
      <c r="D6" s="39">
        <f>COUNTIF(Φύλλο1!$Z:$Z,$B6)</f>
        <v>5</v>
      </c>
      <c r="E6" s="36">
        <f>D6/$D$13</f>
        <v>4.807692307692308E-2</v>
      </c>
      <c r="F6" s="25">
        <f>COUNTIFS(Φύλλο1!$D:$D,"&lt;=4",Φύλλο1!$Z:$Z,$B6)</f>
        <v>5</v>
      </c>
      <c r="G6" s="44">
        <f>F6/$F$13</f>
        <v>6.4102564102564097E-2</v>
      </c>
      <c r="H6" s="28">
        <f>COUNTIFS(Φύλλο1!$D:$D,"&gt;=5",Φύλλο1!$Z:$Z,$B6)</f>
        <v>0</v>
      </c>
      <c r="I6" s="36">
        <f>H6/$H$13</f>
        <v>0</v>
      </c>
      <c r="J6" s="30">
        <f>COUNTIFS(Φύλλο1!$F:$F,"1",Φύλλο1!$Z:$Z,$B6)</f>
        <v>3</v>
      </c>
      <c r="K6" s="44">
        <f>J6/$J$13</f>
        <v>6.3829787234042548E-2</v>
      </c>
      <c r="L6" s="28">
        <f>COUNTIFS(Φύλλο1!$F:$F,"2",Φύλλο1!$Z:$Z,$B6)</f>
        <v>2</v>
      </c>
      <c r="M6" s="36">
        <f>L6/$L$13</f>
        <v>3.5087719298245612E-2</v>
      </c>
      <c r="N6" s="25">
        <f>COUNTIFS(Φύλλο1!$G:$G,"1",Φύλλο1!$Z:$Z,$B6)</f>
        <v>5</v>
      </c>
      <c r="O6" s="44">
        <f>N6/$N$13</f>
        <v>6.1728395061728392E-2</v>
      </c>
      <c r="P6" s="28">
        <f>COUNTIFS(Φύλλο1!$G:$G,"2",Φύλλο1!$Z:$Z,$B6)</f>
        <v>0</v>
      </c>
      <c r="Q6" s="36">
        <f>P6/$P$13</f>
        <v>0</v>
      </c>
    </row>
    <row r="7" spans="2:17" ht="15" customHeight="1" x14ac:dyDescent="0.25">
      <c r="B7" s="15">
        <v>2</v>
      </c>
      <c r="C7" s="49" t="s">
        <v>182</v>
      </c>
      <c r="D7" s="39">
        <f>COUNTIF(Φύλλο1!$Z:$Z,$B7)</f>
        <v>50</v>
      </c>
      <c r="E7" s="36">
        <f t="shared" ref="E7:E11" si="0">D7/$D$13</f>
        <v>0.48076923076923078</v>
      </c>
      <c r="F7" s="25">
        <f>COUNTIFS(Φύλλο1!$D:$D,"&lt;=4",Φύλλο1!$Z:$Z,$B7)</f>
        <v>35</v>
      </c>
      <c r="G7" s="44">
        <f t="shared" ref="G7:G11" si="1">F7/$F$13</f>
        <v>0.44871794871794873</v>
      </c>
      <c r="H7" s="28">
        <f>COUNTIFS(Φύλλο1!$D:$D,"&gt;=5",Φύλλο1!$Z:$Z,$B7)</f>
        <v>15</v>
      </c>
      <c r="I7" s="36">
        <f t="shared" ref="I7:I11" si="2">H7/$H$13</f>
        <v>0.57692307692307687</v>
      </c>
      <c r="J7" s="30">
        <f>COUNTIFS(Φύλλο1!$F:$F,"1",Φύλλο1!$Z:$Z,$B7)</f>
        <v>29</v>
      </c>
      <c r="K7" s="44">
        <f t="shared" ref="K7:K11" si="3">J7/$J$13</f>
        <v>0.61702127659574468</v>
      </c>
      <c r="L7" s="28">
        <f>COUNTIFS(Φύλλο1!$F:$F,"2",Φύλλο1!$Z:$Z,$B7)</f>
        <v>21</v>
      </c>
      <c r="M7" s="36">
        <f t="shared" ref="M7:M11" si="4">L7/$L$13</f>
        <v>0.36842105263157893</v>
      </c>
      <c r="N7" s="25">
        <f>COUNTIFS(Φύλλο1!$G:$G,"1",Φύλλο1!$Z:$Z,$B7)</f>
        <v>36</v>
      </c>
      <c r="O7" s="44">
        <f t="shared" ref="O7:O11" si="5">N7/$N$13</f>
        <v>0.44444444444444442</v>
      </c>
      <c r="P7" s="28">
        <f>COUNTIFS(Φύλλο1!$G:$G,"2",Φύλλο1!$Z:$Z,$B7)</f>
        <v>13</v>
      </c>
      <c r="Q7" s="36">
        <f t="shared" ref="Q7:Q11" si="6">P7/$P$13</f>
        <v>0.59090909090909094</v>
      </c>
    </row>
    <row r="8" spans="2:17" ht="15" customHeight="1" x14ac:dyDescent="0.25">
      <c r="B8" s="15">
        <v>3</v>
      </c>
      <c r="C8" s="49" t="s">
        <v>183</v>
      </c>
      <c r="D8" s="39">
        <f>COUNTIF(Φύλλο1!$Z:$Z,$B8)</f>
        <v>37</v>
      </c>
      <c r="E8" s="36">
        <f t="shared" si="0"/>
        <v>0.35576923076923078</v>
      </c>
      <c r="F8" s="25">
        <f>COUNTIFS(Φύλλο1!$D:$D,"&lt;=4",Φύλλο1!$Z:$Z,$B8)</f>
        <v>30</v>
      </c>
      <c r="G8" s="44">
        <f t="shared" si="1"/>
        <v>0.38461538461538464</v>
      </c>
      <c r="H8" s="28">
        <f>COUNTIFS(Φύλλο1!$D:$D,"&gt;=5",Φύλλο1!$Z:$Z,$B8)</f>
        <v>7</v>
      </c>
      <c r="I8" s="36">
        <f t="shared" si="2"/>
        <v>0.26923076923076922</v>
      </c>
      <c r="J8" s="30">
        <f>COUNTIFS(Φύλλο1!$F:$F,"1",Φύλλο1!$Z:$Z,$B8)</f>
        <v>13</v>
      </c>
      <c r="K8" s="44">
        <f t="shared" si="3"/>
        <v>0.27659574468085107</v>
      </c>
      <c r="L8" s="28">
        <f>COUNTIFS(Φύλλο1!$F:$F,"2",Φύλλο1!$Z:$Z,$B8)</f>
        <v>24</v>
      </c>
      <c r="M8" s="36">
        <f t="shared" si="4"/>
        <v>0.42105263157894735</v>
      </c>
      <c r="N8" s="25">
        <f>COUNTIFS(Φύλλο1!$G:$G,"1",Φύλλο1!$Z:$Z,$B8)</f>
        <v>29</v>
      </c>
      <c r="O8" s="44">
        <f t="shared" si="5"/>
        <v>0.35802469135802467</v>
      </c>
      <c r="P8" s="28">
        <f>COUNTIFS(Φύλλο1!$G:$G,"2",Φύλλο1!$Z:$Z,$B8)</f>
        <v>8</v>
      </c>
      <c r="Q8" s="36">
        <f t="shared" si="6"/>
        <v>0.36363636363636365</v>
      </c>
    </row>
    <row r="9" spans="2:17" ht="15" customHeight="1" x14ac:dyDescent="0.25">
      <c r="B9" s="15">
        <v>4</v>
      </c>
      <c r="C9" s="49" t="s">
        <v>184</v>
      </c>
      <c r="D9" s="39">
        <f>COUNTIF(Φύλλο1!$Z:$Z,$B9)</f>
        <v>6</v>
      </c>
      <c r="E9" s="36">
        <f t="shared" si="0"/>
        <v>5.7692307692307696E-2</v>
      </c>
      <c r="F9" s="25">
        <f>COUNTIFS(Φύλλο1!$D:$D,"&lt;=4",Φύλλο1!$Z:$Z,$B9)</f>
        <v>4</v>
      </c>
      <c r="G9" s="44">
        <f t="shared" si="1"/>
        <v>5.128205128205128E-2</v>
      </c>
      <c r="H9" s="28">
        <f>COUNTIFS(Φύλλο1!$D:$D,"&gt;=5",Φύλλο1!$Z:$Z,$B9)</f>
        <v>2</v>
      </c>
      <c r="I9" s="36">
        <f t="shared" si="2"/>
        <v>7.6923076923076927E-2</v>
      </c>
      <c r="J9" s="30">
        <f>COUNTIFS(Φύλλο1!$F:$F,"1",Φύλλο1!$Z:$Z,$B9)</f>
        <v>1</v>
      </c>
      <c r="K9" s="44">
        <f t="shared" si="3"/>
        <v>2.1276595744680851E-2</v>
      </c>
      <c r="L9" s="28">
        <f>COUNTIFS(Φύλλο1!$F:$F,"2",Φύλλο1!$Z:$Z,$B9)</f>
        <v>5</v>
      </c>
      <c r="M9" s="36">
        <f t="shared" si="4"/>
        <v>8.771929824561403E-2</v>
      </c>
      <c r="N9" s="25">
        <f>COUNTIFS(Φύλλο1!$G:$G,"1",Φύλλο1!$Z:$Z,$B9)</f>
        <v>6</v>
      </c>
      <c r="O9" s="44">
        <f t="shared" si="5"/>
        <v>7.407407407407407E-2</v>
      </c>
      <c r="P9" s="28">
        <f>COUNTIFS(Φύλλο1!$G:$G,"2",Φύλλο1!$Z:$Z,$B9)</f>
        <v>0</v>
      </c>
      <c r="Q9" s="36">
        <f t="shared" si="6"/>
        <v>0</v>
      </c>
    </row>
    <row r="10" spans="2:17" ht="15" customHeight="1" x14ac:dyDescent="0.25">
      <c r="B10" s="15">
        <v>5</v>
      </c>
      <c r="C10" s="49" t="s">
        <v>185</v>
      </c>
      <c r="D10" s="39">
        <f>COUNTIF(Φύλλο1!$Z:$Z,$B10)</f>
        <v>5</v>
      </c>
      <c r="E10" s="36">
        <f t="shared" si="0"/>
        <v>4.807692307692308E-2</v>
      </c>
      <c r="F10" s="25">
        <f>COUNTIFS(Φύλλο1!$D:$D,"&lt;=4",Φύλλο1!$Z:$Z,$B10)</f>
        <v>3</v>
      </c>
      <c r="G10" s="44">
        <f t="shared" si="1"/>
        <v>3.8461538461538464E-2</v>
      </c>
      <c r="H10" s="28">
        <f>COUNTIFS(Φύλλο1!$D:$D,"&gt;=5",Φύλλο1!$Z:$Z,$B10)</f>
        <v>2</v>
      </c>
      <c r="I10" s="36">
        <f t="shared" si="2"/>
        <v>7.6923076923076927E-2</v>
      </c>
      <c r="J10" s="30">
        <f>COUNTIFS(Φύλλο1!$F:$F,"1",Φύλλο1!$Z:$Z,$B10)</f>
        <v>1</v>
      </c>
      <c r="K10" s="44">
        <f t="shared" si="3"/>
        <v>2.1276595744680851E-2</v>
      </c>
      <c r="L10" s="28">
        <f>COUNTIFS(Φύλλο1!$F:$F,"2",Φύλλο1!$Z:$Z,$B10)</f>
        <v>4</v>
      </c>
      <c r="M10" s="36">
        <f t="shared" si="4"/>
        <v>7.0175438596491224E-2</v>
      </c>
      <c r="N10" s="25">
        <f>COUNTIFS(Φύλλο1!$G:$G,"1",Φύλλο1!$Z:$Z,$B10)</f>
        <v>4</v>
      </c>
      <c r="O10" s="44">
        <f t="shared" si="5"/>
        <v>4.9382716049382713E-2</v>
      </c>
      <c r="P10" s="28">
        <f>COUNTIFS(Φύλλο1!$G:$G,"2",Φύλλο1!$Z:$Z,$B10)</f>
        <v>1</v>
      </c>
      <c r="Q10" s="36">
        <f t="shared" si="6"/>
        <v>4.5454545454545456E-2</v>
      </c>
    </row>
    <row r="11" spans="2:17" ht="15" customHeight="1" x14ac:dyDescent="0.25">
      <c r="B11" s="15">
        <v>6</v>
      </c>
      <c r="C11" s="49" t="s">
        <v>186</v>
      </c>
      <c r="D11" s="39">
        <f>COUNTIF(Φύλλο1!$Z:$Z,$B11)</f>
        <v>1</v>
      </c>
      <c r="E11" s="36">
        <f t="shared" si="0"/>
        <v>9.6153846153846159E-3</v>
      </c>
      <c r="F11" s="25">
        <f>COUNTIFS(Φύλλο1!$D:$D,"&lt;=4",Φύλλο1!$Z:$Z,$B11)</f>
        <v>1</v>
      </c>
      <c r="G11" s="44">
        <f t="shared" si="1"/>
        <v>1.282051282051282E-2</v>
      </c>
      <c r="H11" s="28">
        <f>COUNTIFS(Φύλλο1!$D:$D,"&gt;=5",Φύλλο1!$Z:$Z,$B11)</f>
        <v>0</v>
      </c>
      <c r="I11" s="36">
        <f t="shared" si="2"/>
        <v>0</v>
      </c>
      <c r="J11" s="30">
        <f>COUNTIFS(Φύλλο1!$F:$F,"1",Φύλλο1!$Z:$Z,$B11)</f>
        <v>0</v>
      </c>
      <c r="K11" s="44">
        <f t="shared" si="3"/>
        <v>0</v>
      </c>
      <c r="L11" s="28">
        <f>COUNTIFS(Φύλλο1!$F:$F,"2",Φύλλο1!$Z:$Z,$B11)</f>
        <v>1</v>
      </c>
      <c r="M11" s="36">
        <f t="shared" si="4"/>
        <v>1.7543859649122806E-2</v>
      </c>
      <c r="N11" s="25">
        <f>COUNTIFS(Φύλλο1!$G:$G,"1",Φύλλο1!$Z:$Z,$B11)</f>
        <v>1</v>
      </c>
      <c r="O11" s="44">
        <f t="shared" si="5"/>
        <v>1.2345679012345678E-2</v>
      </c>
      <c r="P11" s="28">
        <f>COUNTIFS(Φύλλο1!$G:$G,"2",Φύλλο1!$Z:$Z,$B11)</f>
        <v>0</v>
      </c>
      <c r="Q11" s="36">
        <f t="shared" si="6"/>
        <v>0</v>
      </c>
    </row>
    <row r="12" spans="2:17" ht="15" customHeight="1" x14ac:dyDescent="0.25">
      <c r="B12" s="15"/>
      <c r="C12" s="20"/>
      <c r="D12" s="39"/>
      <c r="E12" s="18"/>
      <c r="F12" s="25"/>
      <c r="G12" s="37"/>
      <c r="H12" s="28"/>
      <c r="I12" s="18"/>
      <c r="J12" s="30"/>
      <c r="K12" s="37"/>
      <c r="L12" s="28"/>
      <c r="M12" s="18"/>
      <c r="N12" s="25"/>
      <c r="O12" s="37"/>
      <c r="P12" s="28"/>
      <c r="Q12" s="18"/>
    </row>
    <row r="13" spans="2:17" ht="15" customHeight="1" x14ac:dyDescent="0.25">
      <c r="B13" s="15"/>
      <c r="C13" s="21" t="s">
        <v>71</v>
      </c>
      <c r="D13" s="39">
        <f>SUM(D6:D11)</f>
        <v>104</v>
      </c>
      <c r="E13" s="18"/>
      <c r="F13" s="25">
        <f>SUM(F6:F11)</f>
        <v>78</v>
      </c>
      <c r="G13" s="37"/>
      <c r="H13" s="28">
        <f>SUM(H6:H11)</f>
        <v>26</v>
      </c>
      <c r="I13" s="18"/>
      <c r="J13" s="30">
        <f>SUM(J6:J11)</f>
        <v>47</v>
      </c>
      <c r="K13" s="37"/>
      <c r="L13" s="28">
        <f>SUM(L6:L11)</f>
        <v>57</v>
      </c>
      <c r="M13" s="18"/>
      <c r="N13" s="25">
        <f>SUM(N6:N11)</f>
        <v>81</v>
      </c>
      <c r="O13" s="37"/>
      <c r="P13" s="28">
        <f>SUM(P6:P11)</f>
        <v>22</v>
      </c>
      <c r="Q13" s="18"/>
    </row>
    <row r="14" spans="2:17" ht="15.75" thickBot="1" x14ac:dyDescent="0.3">
      <c r="B14" s="17"/>
      <c r="C14" s="23"/>
      <c r="D14" s="40"/>
      <c r="E14" s="19"/>
      <c r="F14" s="26"/>
      <c r="G14" s="38"/>
      <c r="H14" s="29"/>
      <c r="I14" s="19"/>
      <c r="J14" s="31"/>
      <c r="K14" s="38"/>
      <c r="L14" s="29"/>
      <c r="M14" s="19"/>
      <c r="N14" s="26"/>
      <c r="O14" s="38"/>
      <c r="P14" s="29"/>
      <c r="Q14" s="19"/>
    </row>
    <row r="15" spans="2:17" ht="15.75" thickTop="1" x14ac:dyDescent="0.25"/>
  </sheetData>
  <mergeCells count="10">
    <mergeCell ref="D3:E3"/>
    <mergeCell ref="F3:I3"/>
    <mergeCell ref="J3:M3"/>
    <mergeCell ref="N3:Q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Φύλλο1</vt:lpstr>
      <vt:lpstr>Ερώτηση 1</vt:lpstr>
      <vt:lpstr>Ερώτηση 2</vt:lpstr>
      <vt:lpstr>Ερώτηση 3</vt:lpstr>
      <vt:lpstr>Ερώτηση 4</vt:lpstr>
      <vt:lpstr>Ερώτηση 5</vt:lpstr>
      <vt:lpstr>Ερώτηση 6</vt:lpstr>
      <vt:lpstr>Ερώτηση 7</vt:lpstr>
      <vt:lpstr>Ερώτηση 8</vt:lpstr>
      <vt:lpstr>Ερώτηση 9</vt:lpstr>
      <vt:lpstr>Ερώτηση 10</vt:lpstr>
      <vt:lpstr>Ερώτηση 11</vt:lpstr>
      <vt:lpstr>Ερώτηση 12</vt:lpstr>
      <vt:lpstr>Ερώτηση 13</vt:lpstr>
      <vt:lpstr>Ερώτηση 14</vt:lpstr>
      <vt:lpstr>ΑΑ</vt:lpstr>
      <vt:lpstr>Β1</vt:lpstr>
      <vt:lpstr>Ερώτηση_2</vt:lpstr>
      <vt:lpstr>Ερώτηση1</vt:lpstr>
      <vt:lpstr>Ερώτηση10</vt:lpstr>
      <vt:lpstr>Ερώτηση11</vt:lpstr>
      <vt:lpstr>Ερώτηση12</vt:lpstr>
      <vt:lpstr>Ερώτηση13</vt:lpstr>
      <vt:lpstr>Ερώτηση14</vt:lpstr>
      <vt:lpstr>Ερώτηση2</vt:lpstr>
      <vt:lpstr>Ερώτηση3</vt:lpstr>
      <vt:lpstr>Ερώτηση4</vt:lpstr>
      <vt:lpstr>Ερώτηση5</vt:lpstr>
      <vt:lpstr>Ερώτηση6</vt:lpstr>
      <vt:lpstr>Ερώτηση7</vt:lpstr>
      <vt:lpstr>Ερώτηση8</vt:lpstr>
      <vt:lpstr>Ερώτηση9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Παναγιώτα</dc:creator>
  <cp:lastModifiedBy>m</cp:lastModifiedBy>
  <dcterms:created xsi:type="dcterms:W3CDTF">2017-01-20T12:16:26Z</dcterms:created>
  <dcterms:modified xsi:type="dcterms:W3CDTF">2017-01-30T20:22:46Z</dcterms:modified>
</cp:coreProperties>
</file>